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共済データ\保険課\資格調定係\# 任継\任継掛金試算\R7\"/>
    </mc:Choice>
  </mc:AlternateContent>
  <xr:revisionPtr revIDLastSave="0" documentId="13_ncr:1_{D51359B2-CC2A-4A14-9B0C-C107BF7464D9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試算" sheetId="1" r:id="rId1"/>
    <sheet name="割引率" sheetId="4" r:id="rId2"/>
  </sheets>
  <externalReferences>
    <externalReference r:id="rId3"/>
  </externalReferences>
  <definedNames>
    <definedName name="_xlnm.Criteria">#REF!</definedName>
    <definedName name="_xlnm.Database">#REF!</definedName>
    <definedName name="_xlnm.Print_Area" localSheetId="0">試算!$A$1:$G$47</definedName>
    <definedName name="RITU">#REF!</definedName>
    <definedName name="WORK">[1]掛金通知!#REF!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B42" i="1" s="1"/>
  <c r="B33" i="1"/>
  <c r="B39" i="1"/>
  <c r="B7" i="4"/>
  <c r="G3" i="4"/>
  <c r="D7" i="1" l="1"/>
  <c r="B15" i="1" s="1"/>
  <c r="C3" i="4" l="1"/>
  <c r="B8" i="4" l="1"/>
  <c r="E3" i="4"/>
  <c r="G7" i="4"/>
  <c r="G8" i="4"/>
  <c r="G9" i="4"/>
  <c r="G10" i="4"/>
  <c r="G11" i="4"/>
  <c r="G12" i="4"/>
  <c r="G13" i="4"/>
  <c r="G14" i="4"/>
  <c r="G15" i="4"/>
  <c r="G16" i="4"/>
  <c r="G17" i="4"/>
  <c r="G18" i="4"/>
  <c r="D10" i="1"/>
  <c r="F18" i="4" l="1"/>
  <c r="F13" i="4"/>
  <c r="F7" i="4"/>
  <c r="F8" i="4"/>
  <c r="F10" i="4"/>
  <c r="F12" i="4"/>
  <c r="F14" i="4"/>
  <c r="F16" i="4"/>
  <c r="F17" i="4"/>
  <c r="F11" i="4"/>
  <c r="F15" i="4"/>
  <c r="B17" i="4"/>
  <c r="B15" i="4"/>
  <c r="B13" i="4"/>
  <c r="B11" i="4"/>
  <c r="B9" i="4"/>
  <c r="B18" i="4"/>
  <c r="B16" i="4"/>
  <c r="B14" i="4"/>
  <c r="B12" i="4"/>
  <c r="B10" i="4"/>
  <c r="E42" i="1"/>
  <c r="F34" i="1"/>
  <c r="E34" i="1"/>
  <c r="B34" i="1"/>
  <c r="C33" i="1"/>
  <c r="B29" i="1"/>
  <c r="E25" i="1"/>
  <c r="C24" i="1"/>
  <c r="C40" i="1" s="1"/>
  <c r="B24" i="1"/>
  <c r="G14" i="1"/>
  <c r="F30" i="1" s="1"/>
  <c r="B18" i="1"/>
  <c r="G18" i="1" s="1"/>
  <c r="F40" i="1" l="1"/>
  <c r="F33" i="1"/>
  <c r="F9" i="4"/>
  <c r="C31" i="1"/>
  <c r="C42" i="1" s="1"/>
  <c r="G15" i="1"/>
  <c r="F25" i="1" s="1"/>
  <c r="D40" i="1"/>
  <c r="D29" i="1"/>
  <c r="G29" i="1" s="1"/>
  <c r="D30" i="1"/>
  <c r="D39" i="1"/>
  <c r="G39" i="1" s="1"/>
  <c r="D24" i="1"/>
  <c r="G24" i="1" s="1"/>
  <c r="D31" i="1"/>
  <c r="G31" i="1" s="1"/>
  <c r="B25" i="1"/>
  <c r="B32" i="1"/>
  <c r="B41" i="1"/>
  <c r="D15" i="1"/>
  <c r="C25" i="1" s="1"/>
  <c r="F24" i="1"/>
  <c r="B19" i="1"/>
  <c r="G19" i="1" s="1"/>
  <c r="C34" i="1" l="1"/>
  <c r="G40" i="1"/>
  <c r="G30" i="1"/>
  <c r="F42" i="1"/>
  <c r="D32" i="1"/>
  <c r="G32" i="1" s="1"/>
  <c r="D41" i="1"/>
  <c r="G41" i="1" s="1"/>
  <c r="D33" i="1"/>
  <c r="G33" i="1" s="1"/>
  <c r="D42" i="1"/>
  <c r="D34" i="1"/>
  <c r="G34" i="1" s="1"/>
  <c r="D25" i="1"/>
  <c r="G25" i="1" s="1"/>
  <c r="G42" i="1" l="1"/>
  <c r="G43" i="1" s="1"/>
  <c r="G35" i="1"/>
  <c r="G26" i="1"/>
  <c r="G44" i="1" l="1"/>
  <c r="G36" i="1"/>
</calcChain>
</file>

<file path=xl/sharedStrings.xml><?xml version="1.0" encoding="utf-8"?>
<sst xmlns="http://schemas.openxmlformats.org/spreadsheetml/2006/main" count="61" uniqueCount="45">
  <si>
    <t>任 意 継 続 掛 金 試 算 書</t>
    <rPh sb="0" eb="1">
      <t>ニン</t>
    </rPh>
    <rPh sb="2" eb="3">
      <t>イ</t>
    </rPh>
    <rPh sb="4" eb="5">
      <t>ツギ</t>
    </rPh>
    <rPh sb="6" eb="7">
      <t>ゾク</t>
    </rPh>
    <rPh sb="8" eb="9">
      <t>カカリ</t>
    </rPh>
    <rPh sb="10" eb="11">
      <t>キン</t>
    </rPh>
    <rPh sb="12" eb="13">
      <t>タメシ</t>
    </rPh>
    <rPh sb="14" eb="15">
      <t>ザン</t>
    </rPh>
    <rPh sb="16" eb="17">
      <t>ショ</t>
    </rPh>
    <phoneticPr fontId="4"/>
  </si>
  <si>
    <t>＜試算書使用方法＞</t>
    <rPh sb="1" eb="3">
      <t>シサン</t>
    </rPh>
    <rPh sb="3" eb="4">
      <t>ショ</t>
    </rPh>
    <rPh sb="4" eb="6">
      <t>シヨウ</t>
    </rPh>
    <rPh sb="6" eb="8">
      <t>ホウホウ</t>
    </rPh>
    <phoneticPr fontId="4"/>
  </si>
  <si>
    <t>＜注意事項＞</t>
    <rPh sb="1" eb="3">
      <t>チュウイ</t>
    </rPh>
    <rPh sb="3" eb="5">
      <t>ジコウ</t>
    </rPh>
    <phoneticPr fontId="4"/>
  </si>
  <si>
    <t>年  齢</t>
    <rPh sb="0" eb="1">
      <t>トシ</t>
    </rPh>
    <rPh sb="3" eb="4">
      <t>ヨワイ</t>
    </rPh>
    <phoneticPr fontId="4"/>
  </si>
  <si>
    <t>任意継続組合員
資格取得日</t>
    <rPh sb="0" eb="2">
      <t>ニンイ</t>
    </rPh>
    <rPh sb="2" eb="4">
      <t>ケイゾク</t>
    </rPh>
    <rPh sb="4" eb="6">
      <t>クミアイ</t>
    </rPh>
    <rPh sb="6" eb="7">
      <t>イン</t>
    </rPh>
    <rPh sb="8" eb="10">
      <t>シカク</t>
    </rPh>
    <rPh sb="10" eb="12">
      <t>シュトク</t>
    </rPh>
    <rPh sb="12" eb="13">
      <t>ビ</t>
    </rPh>
    <phoneticPr fontId="4"/>
  </si>
  <si>
    <t>退職時の
標準報酬月額</t>
    <rPh sb="0" eb="2">
      <t>タイショク</t>
    </rPh>
    <rPh sb="2" eb="3">
      <t>ジ</t>
    </rPh>
    <rPh sb="5" eb="7">
      <t>ヒョウジュン</t>
    </rPh>
    <rPh sb="7" eb="9">
      <t>ホウシュウ</t>
    </rPh>
    <rPh sb="9" eb="11">
      <t>ゲツガク</t>
    </rPh>
    <phoneticPr fontId="4"/>
  </si>
  <si>
    <t>平均標準報酬月額</t>
    <rPh sb="0" eb="2">
      <t>ヘイキン</t>
    </rPh>
    <rPh sb="2" eb="4">
      <t>ヒョウジュン</t>
    </rPh>
    <rPh sb="4" eb="6">
      <t>ホウシュウ</t>
    </rPh>
    <rPh sb="6" eb="8">
      <t>ゲツガク</t>
    </rPh>
    <phoneticPr fontId="4"/>
  </si>
  <si>
    <t>短期掛金</t>
  </si>
  <si>
    <t>＊介護掛金</t>
    <phoneticPr fontId="4"/>
  </si>
  <si>
    <t>*介護掛金は４０歳以上６５歳未満の場合のみ発生します。</t>
    <rPh sb="1" eb="3">
      <t>カイゴ</t>
    </rPh>
    <rPh sb="3" eb="5">
      <t>カケキン</t>
    </rPh>
    <rPh sb="17" eb="19">
      <t>バアイ</t>
    </rPh>
    <rPh sb="21" eb="23">
      <t>ハッセイ</t>
    </rPh>
    <phoneticPr fontId="4"/>
  </si>
  <si>
    <t>【月納の場合】</t>
    <phoneticPr fontId="4"/>
  </si>
  <si>
    <t>短期掛金</t>
    <rPh sb="0" eb="2">
      <t>タンキ</t>
    </rPh>
    <rPh sb="2" eb="4">
      <t>カケキン</t>
    </rPh>
    <phoneticPr fontId="4"/>
  </si>
  <si>
    <t>×</t>
  </si>
  <si>
    <t>＊介護掛金</t>
    <phoneticPr fontId="4"/>
  </si>
  <si>
    <t>年間合計</t>
    <rPh sb="0" eb="2">
      <t>ネンカン</t>
    </rPh>
    <phoneticPr fontId="4"/>
  </si>
  <si>
    <t>【半年前納の場合】 ※割引金額は、月納との差額です。</t>
    <rPh sb="1" eb="3">
      <t>ハントシ</t>
    </rPh>
    <rPh sb="3" eb="5">
      <t>ゼンノウ</t>
    </rPh>
    <rPh sb="6" eb="8">
      <t>バアイ</t>
    </rPh>
    <rPh sb="11" eb="13">
      <t>ワリビキ</t>
    </rPh>
    <rPh sb="13" eb="15">
      <t>キンガク</t>
    </rPh>
    <rPh sb="17" eb="18">
      <t>ゲツ</t>
    </rPh>
    <rPh sb="18" eb="19">
      <t>オサム</t>
    </rPh>
    <rPh sb="21" eb="23">
      <t>サガク</t>
    </rPh>
    <phoneticPr fontId="4"/>
  </si>
  <si>
    <t>割引金額</t>
    <rPh sb="0" eb="2">
      <t>ワリビキ</t>
    </rPh>
    <rPh sb="2" eb="4">
      <t>キンガク</t>
    </rPh>
    <phoneticPr fontId="4"/>
  </si>
  <si>
    <t>【１年前納の場合】　※割引金額は、月納との差額です。</t>
    <rPh sb="2" eb="3">
      <t>ネン</t>
    </rPh>
    <rPh sb="3" eb="5">
      <t>ゼンノウ</t>
    </rPh>
    <rPh sb="6" eb="8">
      <t>バアイ</t>
    </rPh>
    <rPh sb="11" eb="13">
      <t>ワリビキ</t>
    </rPh>
    <rPh sb="13" eb="15">
      <t>キンガク</t>
    </rPh>
    <rPh sb="17" eb="18">
      <t>ゲツ</t>
    </rPh>
    <rPh sb="18" eb="19">
      <t>オサム</t>
    </rPh>
    <rPh sb="21" eb="23">
      <t>サガク</t>
    </rPh>
    <phoneticPr fontId="4"/>
  </si>
  <si>
    <t>前納月数</t>
  </si>
  <si>
    <t>前納金額</t>
  </si>
  <si>
    <t>割引率</t>
  </si>
  <si>
    <t>前納金額</t>
    <phoneticPr fontId="3"/>
  </si>
  <si>
    <t>介護任意継続掛金</t>
    <phoneticPr fontId="21"/>
  </si>
  <si>
    <t>任意継続掛金</t>
    <phoneticPr fontId="21"/>
  </si>
  <si>
    <t>99.00/1000</t>
    <phoneticPr fontId="5"/>
  </si>
  <si>
    <t>円*99.00/1000＝</t>
    <phoneticPr fontId="21"/>
  </si>
  <si>
    <t>（円未満切り捨て）</t>
    <rPh sb="4" eb="5">
      <t>キ</t>
    </rPh>
    <rPh sb="6" eb="7">
      <t>ス</t>
    </rPh>
    <phoneticPr fontId="3"/>
  </si>
  <si>
    <t>（円未満切り捨て）</t>
    <phoneticPr fontId="3"/>
  </si>
  <si>
    <t>（令和7年4月資格取得者用）</t>
    <rPh sb="1" eb="3">
      <t>レイワ</t>
    </rPh>
    <phoneticPr fontId="4"/>
  </si>
  <si>
    <t>１．令和7年度掛金払込対象期間</t>
    <rPh sb="2" eb="4">
      <t>レイワ</t>
    </rPh>
    <rPh sb="5" eb="7">
      <t>ネンド</t>
    </rPh>
    <rPh sb="7" eb="9">
      <t>カケキン</t>
    </rPh>
    <rPh sb="9" eb="11">
      <t>ハライコミ</t>
    </rPh>
    <rPh sb="11" eb="13">
      <t>タイショウ</t>
    </rPh>
    <phoneticPr fontId="4"/>
  </si>
  <si>
    <t>２．令和7年度任意継続掛金月額</t>
    <rPh sb="2" eb="4">
      <t>レイワ</t>
    </rPh>
    <rPh sb="5" eb="7">
      <t>ネンド</t>
    </rPh>
    <phoneticPr fontId="4"/>
  </si>
  <si>
    <t>３．令和7年度任意継続掛金額（年額）</t>
    <rPh sb="2" eb="4">
      <t>レイワ</t>
    </rPh>
    <rPh sb="5" eb="6">
      <t>ネン</t>
    </rPh>
    <rPh sb="6" eb="7">
      <t>ド</t>
    </rPh>
    <rPh sb="7" eb="9">
      <t>ニンイ</t>
    </rPh>
    <rPh sb="15" eb="17">
      <t>ネンガク</t>
    </rPh>
    <phoneticPr fontId="4"/>
  </si>
  <si>
    <t>*16.14/1000＝</t>
    <phoneticPr fontId="21"/>
  </si>
  <si>
    <t>令和7年度</t>
    <rPh sb="0" eb="2">
      <t>レイワ</t>
    </rPh>
    <rPh sb="3" eb="5">
      <t>ネンド</t>
    </rPh>
    <phoneticPr fontId="5"/>
  </si>
  <si>
    <t>16.14/1000</t>
    <phoneticPr fontId="5"/>
  </si>
  <si>
    <t>●平均標準報酬月額は令和7年度の額です。</t>
    <rPh sb="1" eb="3">
      <t>ヘイキン</t>
    </rPh>
    <rPh sb="3" eb="5">
      <t>ヒョウジュン</t>
    </rPh>
    <rPh sb="5" eb="7">
      <t>ホウシュウ</t>
    </rPh>
    <rPh sb="7" eb="9">
      <t>ゲツガク</t>
    </rPh>
    <rPh sb="10" eb="12">
      <t>レイワ</t>
    </rPh>
    <rPh sb="13" eb="15">
      <t>ネンド</t>
    </rPh>
    <rPh sb="16" eb="17">
      <t>ガク</t>
    </rPh>
    <phoneticPr fontId="4"/>
  </si>
  <si>
    <t>　　　　　内に、生年月日と退職時標準報酬月額を入力してください。</t>
    <rPh sb="5" eb="6">
      <t>ナイ</t>
    </rPh>
    <rPh sb="8" eb="10">
      <t>セイネン</t>
    </rPh>
    <rPh sb="9" eb="10">
      <t>ジセイ</t>
    </rPh>
    <rPh sb="10" eb="12">
      <t>ガッピ</t>
    </rPh>
    <rPh sb="13" eb="15">
      <t>タイショク</t>
    </rPh>
    <rPh sb="15" eb="16">
      <t>ジ</t>
    </rPh>
    <rPh sb="16" eb="18">
      <t>ヒョウジュン</t>
    </rPh>
    <rPh sb="18" eb="20">
      <t>ホウシュウ</t>
    </rPh>
    <rPh sb="20" eb="22">
      <t>ゲツガク</t>
    </rPh>
    <rPh sb="23" eb="25">
      <t>ニュウリョク</t>
    </rPh>
    <phoneticPr fontId="4"/>
  </si>
  <si>
    <t xml:space="preserve">        (ア）、又は（イ）のどちらか低い額　→</t>
    <rPh sb="12" eb="13">
      <t>マタ</t>
    </rPh>
    <rPh sb="22" eb="23">
      <t>ヒク</t>
    </rPh>
    <rPh sb="24" eb="25">
      <t>ガク</t>
    </rPh>
    <phoneticPr fontId="4"/>
  </si>
  <si>
    <t>～</t>
    <phoneticPr fontId="5"/>
  </si>
  <si>
    <t>・この試算書は、令和7年4月に任意継続組合員の資格を取得される方を対象としたものです。それ以外の月に資格
　取得する場合は、掛金額が異なります。
・組合員期間が退職日の前日まで引き続き1年以上あった者が、退職日から20日以内に任意継続組合員の申込手続き
　をした場合のみ資格を取得することができます。
  ついては、初回任意継続掛金の納付期限も退職日から20日以内のため、任意継続組合員になることを希望する場合
  は早めに手続きをお願いします。</t>
    <rPh sb="3" eb="5">
      <t>シサン</t>
    </rPh>
    <rPh sb="5" eb="6">
      <t>ショ</t>
    </rPh>
    <rPh sb="8" eb="10">
      <t>レイワ</t>
    </rPh>
    <rPh sb="11" eb="12">
      <t>ネン</t>
    </rPh>
    <rPh sb="13" eb="14">
      <t>ガツ</t>
    </rPh>
    <rPh sb="15" eb="17">
      <t>ニンイ</t>
    </rPh>
    <rPh sb="17" eb="19">
      <t>ケイゾク</t>
    </rPh>
    <rPh sb="19" eb="22">
      <t>クミアイイン</t>
    </rPh>
    <rPh sb="23" eb="25">
      <t>シカク</t>
    </rPh>
    <rPh sb="26" eb="28">
      <t>シュトク</t>
    </rPh>
    <rPh sb="31" eb="32">
      <t>カタ</t>
    </rPh>
    <rPh sb="33" eb="35">
      <t>タイショウ</t>
    </rPh>
    <rPh sb="45" eb="47">
      <t>イガイ</t>
    </rPh>
    <rPh sb="48" eb="49">
      <t>ツキ</t>
    </rPh>
    <rPh sb="50" eb="52">
      <t>シカク</t>
    </rPh>
    <rPh sb="54" eb="56">
      <t>シュトク</t>
    </rPh>
    <rPh sb="58" eb="60">
      <t>バアイ</t>
    </rPh>
    <rPh sb="62" eb="63">
      <t>カケ</t>
    </rPh>
    <rPh sb="63" eb="65">
      <t>キンガク</t>
    </rPh>
    <rPh sb="66" eb="67">
      <t>コト</t>
    </rPh>
    <rPh sb="74" eb="76">
      <t>クミアイ</t>
    </rPh>
    <rPh sb="76" eb="77">
      <t>イン</t>
    </rPh>
    <rPh sb="77" eb="79">
      <t>キカン</t>
    </rPh>
    <rPh sb="80" eb="82">
      <t>タイショク</t>
    </rPh>
    <rPh sb="82" eb="83">
      <t>ビ</t>
    </rPh>
    <rPh sb="84" eb="86">
      <t>ゼンジツ</t>
    </rPh>
    <rPh sb="88" eb="89">
      <t>ヒ</t>
    </rPh>
    <rPh sb="90" eb="91">
      <t>ツヅ</t>
    </rPh>
    <rPh sb="93" eb="94">
      <t>ネン</t>
    </rPh>
    <rPh sb="94" eb="96">
      <t>イジョウ</t>
    </rPh>
    <rPh sb="99" eb="100">
      <t>モノ</t>
    </rPh>
    <rPh sb="102" eb="104">
      <t>タイショク</t>
    </rPh>
    <rPh sb="104" eb="105">
      <t>ビ</t>
    </rPh>
    <rPh sb="109" eb="110">
      <t>ニチ</t>
    </rPh>
    <rPh sb="110" eb="112">
      <t>イナイ</t>
    </rPh>
    <rPh sb="113" eb="115">
      <t>ニンイ</t>
    </rPh>
    <rPh sb="115" eb="117">
      <t>ケイゾク</t>
    </rPh>
    <rPh sb="117" eb="119">
      <t>クミアイ</t>
    </rPh>
    <rPh sb="119" eb="120">
      <t>イン</t>
    </rPh>
    <rPh sb="121" eb="123">
      <t>モウシコミ</t>
    </rPh>
    <rPh sb="123" eb="125">
      <t>テツヅ</t>
    </rPh>
    <rPh sb="131" eb="133">
      <t>バアイ</t>
    </rPh>
    <rPh sb="135" eb="137">
      <t>シカク</t>
    </rPh>
    <rPh sb="138" eb="140">
      <t>シュトク</t>
    </rPh>
    <rPh sb="158" eb="160">
      <t>ショカイ</t>
    </rPh>
    <rPh sb="160" eb="162">
      <t>ニンイ</t>
    </rPh>
    <rPh sb="162" eb="164">
      <t>ケイゾク</t>
    </rPh>
    <rPh sb="164" eb="166">
      <t>カケキン</t>
    </rPh>
    <rPh sb="167" eb="169">
      <t>ノウフ</t>
    </rPh>
    <rPh sb="169" eb="171">
      <t>キゲン</t>
    </rPh>
    <rPh sb="172" eb="175">
      <t>タイショクビ</t>
    </rPh>
    <rPh sb="179" eb="180">
      <t>ニチ</t>
    </rPh>
    <rPh sb="180" eb="182">
      <t>イナイ</t>
    </rPh>
    <rPh sb="186" eb="188">
      <t>ニンイ</t>
    </rPh>
    <rPh sb="188" eb="190">
      <t>ケイゾク</t>
    </rPh>
    <rPh sb="190" eb="193">
      <t>クミアイイン</t>
    </rPh>
    <rPh sb="199" eb="201">
      <t>キボウ</t>
    </rPh>
    <rPh sb="203" eb="205">
      <t>バアイ</t>
    </rPh>
    <rPh sb="209" eb="210">
      <t>ハヤ</t>
    </rPh>
    <rPh sb="212" eb="214">
      <t>テツヅ</t>
    </rPh>
    <rPh sb="217" eb="218">
      <t>ネガ</t>
    </rPh>
    <phoneticPr fontId="4"/>
  </si>
  <si>
    <t>●任意継続掛金の払込方法は、月納は百五銀行口座からの引落し又は振込、半年前納及び１年前納は振込のみです。</t>
    <rPh sb="1" eb="3">
      <t>ニンイ</t>
    </rPh>
    <rPh sb="3" eb="5">
      <t>ケイゾク</t>
    </rPh>
    <rPh sb="5" eb="7">
      <t>カケキン</t>
    </rPh>
    <rPh sb="8" eb="10">
      <t>ハライコミ</t>
    </rPh>
    <rPh sb="10" eb="12">
      <t>ホウホウ</t>
    </rPh>
    <rPh sb="14" eb="15">
      <t>ゲツ</t>
    </rPh>
    <rPh sb="15" eb="16">
      <t>オサム</t>
    </rPh>
    <rPh sb="17" eb="19">
      <t>ヒャクゴ</t>
    </rPh>
    <rPh sb="19" eb="21">
      <t>ギンコウ</t>
    </rPh>
    <rPh sb="21" eb="23">
      <t>コウザ</t>
    </rPh>
    <rPh sb="26" eb="28">
      <t>ヒキオ</t>
    </rPh>
    <rPh sb="29" eb="30">
      <t>マタ</t>
    </rPh>
    <rPh sb="31" eb="33">
      <t>フリコミ</t>
    </rPh>
    <rPh sb="34" eb="36">
      <t>ハントシ</t>
    </rPh>
    <rPh sb="36" eb="38">
      <t>ゼンノウ</t>
    </rPh>
    <rPh sb="38" eb="39">
      <t>オヨ</t>
    </rPh>
    <rPh sb="41" eb="42">
      <t>ネン</t>
    </rPh>
    <rPh sb="42" eb="44">
      <t>ゼンノウ</t>
    </rPh>
    <rPh sb="45" eb="47">
      <t>フリコミ</t>
    </rPh>
    <phoneticPr fontId="4"/>
  </si>
  <si>
    <t>●口座引落し手数料は、無料です。振込手数料は、振込人負担です。</t>
    <rPh sb="1" eb="3">
      <t>コウザ</t>
    </rPh>
    <rPh sb="3" eb="5">
      <t>ヒキオト</t>
    </rPh>
    <rPh sb="6" eb="9">
      <t>テスウリョウ</t>
    </rPh>
    <rPh sb="11" eb="13">
      <t>ムリョウ</t>
    </rPh>
    <phoneticPr fontId="4"/>
  </si>
  <si>
    <t>※短期掛金率及び介護掛金率は令和7年度の率（見込み）です。</t>
    <rPh sb="1" eb="3">
      <t>タンキ</t>
    </rPh>
    <rPh sb="3" eb="5">
      <t>カケキン</t>
    </rPh>
    <rPh sb="5" eb="6">
      <t>リツ</t>
    </rPh>
    <rPh sb="6" eb="7">
      <t>オヨ</t>
    </rPh>
    <rPh sb="8" eb="10">
      <t>カイゴ</t>
    </rPh>
    <rPh sb="10" eb="12">
      <t>カケキン</t>
    </rPh>
    <rPh sb="12" eb="13">
      <t>リツ</t>
    </rPh>
    <rPh sb="14" eb="16">
      <t>レイワ</t>
    </rPh>
    <rPh sb="17" eb="19">
      <t>ネンド</t>
    </rPh>
    <rPh sb="20" eb="21">
      <t>リツ</t>
    </rPh>
    <rPh sb="22" eb="24">
      <t>ミコ</t>
    </rPh>
    <phoneticPr fontId="4"/>
  </si>
  <si>
    <t>×短期掛金率※</t>
    <rPh sb="1" eb="3">
      <t>タンキ</t>
    </rPh>
    <rPh sb="3" eb="5">
      <t>カケキン</t>
    </rPh>
    <rPh sb="5" eb="6">
      <t>リツ</t>
    </rPh>
    <phoneticPr fontId="5"/>
  </si>
  <si>
    <t>×介護掛金率※</t>
    <rPh sb="1" eb="3">
      <t>カイゴ</t>
    </rPh>
    <rPh sb="3" eb="5">
      <t>カケキン</t>
    </rPh>
    <rPh sb="5" eb="6">
      <t>リツ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</si>
</sst>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176" formatCode="[$-411]ggge&quot;年&quot;m&quot;月&quot;d&quot;日&quot;&quot;作成&quot;"/>
    <numFmt numFmtId="177" formatCode="###\ \-\ &quot;　　　　　&quot;#"/>
    <numFmt numFmtId="178" formatCode="General&quot;才&quot;"/>
    <numFmt numFmtId="179" formatCode="[$-411]\ \ ggge&quot;年&quot;m&quot;月&quot;d&quot;日&quot;"/>
    <numFmt numFmtId="180" formatCode="&quot;（ア）&quot;#,##0&quot;円&quot;;[Red]\-#,##0"/>
    <numFmt numFmtId="181" formatCode="&quot;（イ）&quot;#,##0&quot;円&quot;;[Red]\-#,##0"/>
    <numFmt numFmtId="182" formatCode="&quot;（イ)&quot;#,##0;&quot;△&quot;#,##0&quot;円&quot;;&quot;（イ）－円&quot;"/>
    <numFmt numFmtId="183" formatCode="&quot;（ウ）&quot;#,##0&quot;円&quot;;[Red]\-#,##0"/>
    <numFmt numFmtId="184" formatCode="#,##0&quot;円&quot;;[Red]\-#,##0"/>
    <numFmt numFmtId="185" formatCode="0&quot;等級&quot;"/>
    <numFmt numFmtId="187" formatCode="0&quot;月&quot;&quot;分&quot;"/>
    <numFmt numFmtId="188" formatCode="0&quot;月&quot;&quot;分&quot;;&quot;△&quot;#,##0&quot;円&quot;;&quot;不該当&quot;"/>
    <numFmt numFmtId="189" formatCode="#,##0_ &quot;円&quot;"/>
    <numFmt numFmtId="190" formatCode="0.000"/>
    <numFmt numFmtId="191" formatCode="#,000&quot;円（A）&quot;"/>
    <numFmt numFmtId="192" formatCode="#,###_ &quot;円&quot;;&quot;△&quot;#,##0&quot;円&quot;;&quot;－円&quot;"/>
    <numFmt numFmtId="193" formatCode="#,###&quot;円（B）&quot;;&quot;△&quot;#,##0&quot;円&quot;;&quot;不該当（B）&quot;"/>
    <numFmt numFmtId="194" formatCode="#,000&quot;円（イ）&quot;"/>
    <numFmt numFmtId="195" formatCode="[$-411]m&quot;月分&quot;"/>
    <numFmt numFmtId="197" formatCode="#,000&quot;円&quot;\(&quot;A&quot;\)"/>
    <numFmt numFmtId="198" formatCode="General&quot;月&quot;"/>
    <numFmt numFmtId="199" formatCode="#,##0&quot;円&quot;"/>
    <numFmt numFmtId="200" formatCode="#,###&quot;円&quot;\(&quot;B&quot;\);&quot;△&quot;#,##0&quot;円&quot;;&quot;－円(B)&quot;"/>
    <numFmt numFmtId="201" formatCode="General&quot;月&quot;;&quot;△&quot;#,##0&quot;月&quot;;&quot;－月&quot;"/>
    <numFmt numFmtId="202" formatCode="#,##0&quot;円&quot;;&quot;△&quot;#,##0&quot;円&quot;;&quot;－円&quot;"/>
    <numFmt numFmtId="203" formatCode="#,##0.00000000;[Red]\-#,##0.00000000"/>
    <numFmt numFmtId="204" formatCode="#,000&quot;円&quot;\(&quot;B&quot;\);&quot;△&quot;#,##0&quot;円&quot;;&quot;－円(B)&quot;"/>
    <numFmt numFmtId="205" formatCode="0.0000000"/>
    <numFmt numFmtId="206" formatCode="#,##0.0000000;[Red]\-#,##0.0000000"/>
    <numFmt numFmtId="210" formatCode="&quot;翌&quot;&quot;年&quot;[$-411]m&quot;月分&quot;"/>
    <numFmt numFmtId="212" formatCode="[$-411]m&quot;月分&quot;\ \ \ &quot;～&quot;"/>
    <numFmt numFmtId="213" formatCode="[$-411]m&quot;月&quot;&quot;分&quot;"/>
    <numFmt numFmtId="214" formatCode="[$-411]m&quot;月分&quot;\ \ &quot;～&quot;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System"/>
      <charset val="128"/>
    </font>
    <font>
      <b/>
      <sz val="14"/>
      <name val="ＭＳ ゴシック"/>
      <family val="3"/>
      <charset val="128"/>
    </font>
    <font>
      <sz val="16"/>
      <name val="ＦＡ クリアレター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i/>
      <u val="double"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0" fillId="0" borderId="0" applyFont="0" applyFill="0" applyBorder="0" applyAlignment="0" applyProtection="0"/>
  </cellStyleXfs>
  <cellXfs count="157">
    <xf numFmtId="0" fontId="0" fillId="0" borderId="0" xfId="0">
      <alignment vertical="center"/>
    </xf>
    <xf numFmtId="0" fontId="5" fillId="0" borderId="1" xfId="0" applyFont="1" applyBorder="1" applyAlignment="1"/>
    <xf numFmtId="0" fontId="5" fillId="0" borderId="0" xfId="0" applyFont="1" applyBorder="1" applyAlignment="1"/>
    <xf numFmtId="0" fontId="5" fillId="0" borderId="0" xfId="0" applyFont="1" applyAlignment="1"/>
    <xf numFmtId="0" fontId="7" fillId="0" borderId="0" xfId="0" applyFont="1" applyAlignment="1"/>
    <xf numFmtId="176" fontId="5" fillId="0" borderId="0" xfId="0" applyNumberFormat="1" applyFont="1" applyBorder="1" applyAlignment="1">
      <alignment vertical="center"/>
    </xf>
    <xf numFmtId="0" fontId="0" fillId="0" borderId="0" xfId="0" applyBorder="1" applyAlignment="1"/>
    <xf numFmtId="0" fontId="8" fillId="0" borderId="0" xfId="0" applyFont="1" applyFill="1" applyBorder="1" applyAlignment="1">
      <alignment horizontal="left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177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8" fillId="0" borderId="0" xfId="0" applyFont="1" applyBorder="1" applyAlignment="1"/>
    <xf numFmtId="0" fontId="5" fillId="2" borderId="2" xfId="0" applyFont="1" applyFill="1" applyBorder="1" applyAlignment="1">
      <alignment horizontal="center" vertical="center"/>
    </xf>
    <xf numFmtId="58" fontId="7" fillId="0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178" fontId="13" fillId="0" borderId="5" xfId="0" applyNumberFormat="1" applyFont="1" applyBorder="1" applyAlignment="1">
      <alignment horizontal="center" vertical="center"/>
    </xf>
    <xf numFmtId="179" fontId="13" fillId="0" borderId="5" xfId="0" applyNumberFormat="1" applyFont="1" applyBorder="1" applyAlignment="1">
      <alignment horizontal="left" vertical="center"/>
    </xf>
    <xf numFmtId="0" fontId="5" fillId="0" borderId="6" xfId="0" applyFont="1" applyBorder="1" applyAlignment="1"/>
    <xf numFmtId="0" fontId="14" fillId="2" borderId="7" xfId="0" applyFont="1" applyFill="1" applyBorder="1" applyAlignment="1">
      <alignment horizontal="center" vertical="center" wrapText="1"/>
    </xf>
    <xf numFmtId="180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>
      <alignment horizontal="center" vertical="center"/>
    </xf>
    <xf numFmtId="181" fontId="13" fillId="0" borderId="5" xfId="1" applyNumberFormat="1" applyFont="1" applyBorder="1" applyAlignment="1">
      <alignment horizontal="center" vertical="center"/>
    </xf>
    <xf numFmtId="0" fontId="15" fillId="0" borderId="0" xfId="0" applyFont="1" applyAlignment="1"/>
    <xf numFmtId="0" fontId="5" fillId="0" borderId="0" xfId="0" applyFont="1" applyFill="1" applyBorder="1" applyAlignment="1">
      <alignment horizontal="distributed" vertical="center"/>
    </xf>
    <xf numFmtId="180" fontId="5" fillId="0" borderId="0" xfId="0" applyNumberFormat="1" applyFont="1" applyFill="1" applyBorder="1" applyAlignment="1">
      <alignment horizontal="center" vertical="center" shrinkToFit="1"/>
    </xf>
    <xf numFmtId="182" fontId="5" fillId="0" borderId="0" xfId="1" applyNumberFormat="1" applyFont="1" applyFill="1" applyBorder="1" applyAlignment="1">
      <alignment horizontal="center" vertical="center"/>
    </xf>
    <xf numFmtId="183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Border="1" applyAlignment="1">
      <alignment horizontal="center" vertical="center"/>
    </xf>
    <xf numFmtId="184" fontId="8" fillId="2" borderId="9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22" fontId="5" fillId="0" borderId="0" xfId="0" applyNumberFormat="1" applyFont="1" applyBorder="1" applyAlignment="1">
      <alignment horizontal="center" vertical="center"/>
    </xf>
    <xf numFmtId="185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8" fillId="2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187" fontId="8" fillId="0" borderId="5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88" fontId="8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180" fontId="5" fillId="0" borderId="0" xfId="0" applyNumberFormat="1" applyFont="1" applyAlignment="1"/>
    <xf numFmtId="189" fontId="8" fillId="0" borderId="2" xfId="1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190" fontId="8" fillId="0" borderId="8" xfId="0" applyNumberFormat="1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left" vertical="center"/>
    </xf>
    <xf numFmtId="191" fontId="8" fillId="0" borderId="5" xfId="1" applyNumberFormat="1" applyFont="1" applyBorder="1" applyAlignment="1">
      <alignment horizontal="right" vertical="center"/>
    </xf>
    <xf numFmtId="192" fontId="8" fillId="0" borderId="2" xfId="1" applyNumberFormat="1" applyFont="1" applyBorder="1" applyAlignment="1">
      <alignment horizontal="right" vertical="center"/>
    </xf>
    <xf numFmtId="0" fontId="8" fillId="0" borderId="10" xfId="0" quotePrefix="1" applyFont="1" applyBorder="1" applyAlignment="1">
      <alignment horizontal="center" vertical="center"/>
    </xf>
    <xf numFmtId="193" fontId="8" fillId="0" borderId="5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vertical="center"/>
    </xf>
    <xf numFmtId="190" fontId="5" fillId="0" borderId="0" xfId="0" applyNumberFormat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194" fontId="5" fillId="0" borderId="0" xfId="1" applyNumberFormat="1" applyFont="1" applyBorder="1" applyAlignment="1">
      <alignment horizontal="right" vertical="center"/>
    </xf>
    <xf numFmtId="0" fontId="16" fillId="0" borderId="0" xfId="0" applyFont="1" applyBorder="1" applyAlignment="1"/>
    <xf numFmtId="197" fontId="8" fillId="0" borderId="8" xfId="0" applyNumberFormat="1" applyFont="1" applyBorder="1" applyAlignment="1">
      <alignment vertical="center"/>
    </xf>
    <xf numFmtId="198" fontId="8" fillId="0" borderId="4" xfId="1" applyNumberFormat="1" applyFont="1" applyBorder="1" applyAlignment="1">
      <alignment horizontal="center" vertical="center"/>
    </xf>
    <xf numFmtId="199" fontId="8" fillId="0" borderId="5" xfId="1" applyNumberFormat="1" applyFont="1" applyBorder="1" applyAlignment="1">
      <alignment vertical="center"/>
    </xf>
    <xf numFmtId="200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201" fontId="8" fillId="0" borderId="11" xfId="1" applyNumberFormat="1" applyFont="1" applyBorder="1" applyAlignment="1">
      <alignment horizontal="center" vertical="center"/>
    </xf>
    <xf numFmtId="202" fontId="8" fillId="0" borderId="12" xfId="1" applyNumberFormat="1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/>
    <xf numFmtId="0" fontId="8" fillId="0" borderId="8" xfId="0" applyFont="1" applyBorder="1" applyAlignment="1"/>
    <xf numFmtId="199" fontId="17" fillId="2" borderId="9" xfId="0" applyNumberFormat="1" applyFont="1" applyFill="1" applyBorder="1" applyAlignment="1">
      <alignment vertical="center"/>
    </xf>
    <xf numFmtId="199" fontId="5" fillId="0" borderId="0" xfId="0" applyNumberFormat="1" applyFont="1" applyFill="1" applyBorder="1" applyAlignment="1">
      <alignment vertical="center"/>
    </xf>
    <xf numFmtId="195" fontId="8" fillId="0" borderId="14" xfId="0" applyNumberFormat="1" applyFont="1" applyBorder="1" applyAlignment="1">
      <alignment horizontal="left" vertical="center" indent="5"/>
    </xf>
    <xf numFmtId="0" fontId="11" fillId="0" borderId="15" xfId="0" applyFont="1" applyBorder="1" applyAlignment="1">
      <alignment horizontal="center" vertical="center"/>
    </xf>
    <xf numFmtId="197" fontId="8" fillId="0" borderId="14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203" fontId="8" fillId="0" borderId="15" xfId="1" applyNumberFormat="1" applyFont="1" applyBorder="1" applyAlignment="1">
      <alignment vertical="center"/>
    </xf>
    <xf numFmtId="202" fontId="8" fillId="0" borderId="13" xfId="1" applyNumberFormat="1" applyFont="1" applyBorder="1" applyAlignment="1">
      <alignment vertical="center"/>
    </xf>
    <xf numFmtId="197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97" fontId="8" fillId="0" borderId="10" xfId="0" applyNumberFormat="1" applyFont="1" applyBorder="1" applyAlignment="1">
      <alignment vertical="center"/>
    </xf>
    <xf numFmtId="199" fontId="8" fillId="0" borderId="17" xfId="1" applyNumberFormat="1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204" fontId="8" fillId="0" borderId="14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95" fontId="8" fillId="0" borderId="6" xfId="0" applyNumberFormat="1" applyFont="1" applyBorder="1" applyAlignment="1">
      <alignment horizontal="left" vertical="center" indent="5"/>
    </xf>
    <xf numFmtId="204" fontId="8" fillId="0" borderId="6" xfId="0" applyNumberFormat="1" applyFont="1" applyBorder="1" applyAlignment="1">
      <alignment vertical="center"/>
    </xf>
    <xf numFmtId="204" fontId="8" fillId="0" borderId="7" xfId="0" applyNumberFormat="1" applyFont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0" borderId="14" xfId="0" applyFont="1" applyBorder="1" applyAlignment="1"/>
    <xf numFmtId="0" fontId="8" fillId="0" borderId="1" xfId="0" applyFont="1" applyBorder="1" applyAlignment="1"/>
    <xf numFmtId="199" fontId="17" fillId="2" borderId="18" xfId="0" applyNumberFormat="1" applyFont="1" applyFill="1" applyBorder="1" applyAlignment="1">
      <alignment vertical="center"/>
    </xf>
    <xf numFmtId="0" fontId="8" fillId="0" borderId="10" xfId="0" applyFont="1" applyBorder="1" applyAlignment="1"/>
    <xf numFmtId="0" fontId="11" fillId="0" borderId="15" xfId="0" applyFont="1" applyBorder="1" applyAlignment="1">
      <alignment horizontal="left" vertical="center"/>
    </xf>
    <xf numFmtId="0" fontId="18" fillId="0" borderId="0" xfId="0" applyFont="1" applyAlignment="1"/>
    <xf numFmtId="0" fontId="22" fillId="0" borderId="0" xfId="2" applyFont="1"/>
    <xf numFmtId="0" fontId="20" fillId="0" borderId="0" xfId="2" applyFont="1" applyAlignment="1">
      <alignment horizontal="left"/>
    </xf>
    <xf numFmtId="0" fontId="22" fillId="0" borderId="0" xfId="2" applyNumberFormat="1" applyFont="1" applyBorder="1" applyProtection="1">
      <protection locked="0"/>
    </xf>
    <xf numFmtId="0" fontId="22" fillId="0" borderId="0" xfId="2" applyFont="1" applyBorder="1"/>
    <xf numFmtId="38" fontId="22" fillId="0" borderId="0" xfId="3" applyFont="1"/>
    <xf numFmtId="0" fontId="22" fillId="0" borderId="0" xfId="2" quotePrefix="1" applyFont="1" applyAlignment="1">
      <alignment horizontal="left"/>
    </xf>
    <xf numFmtId="199" fontId="24" fillId="0" borderId="0" xfId="2" applyNumberFormat="1" applyFont="1" applyBorder="1" applyAlignment="1">
      <alignment horizontal="left"/>
    </xf>
    <xf numFmtId="38" fontId="22" fillId="0" borderId="0" xfId="3" quotePrefix="1" applyFont="1" applyBorder="1" applyAlignment="1">
      <alignment horizontal="right"/>
    </xf>
    <xf numFmtId="0" fontId="5" fillId="0" borderId="0" xfId="2" applyFont="1" applyBorder="1" applyAlignment="1">
      <alignment horizontal="left"/>
    </xf>
    <xf numFmtId="0" fontId="8" fillId="0" borderId="5" xfId="2" applyNumberFormat="1" applyFont="1" applyBorder="1" applyAlignment="1" applyProtection="1">
      <alignment horizontal="center"/>
      <protection locked="0"/>
    </xf>
    <xf numFmtId="0" fontId="22" fillId="0" borderId="5" xfId="2" applyNumberFormat="1" applyFont="1" applyBorder="1" applyAlignment="1" applyProtection="1">
      <alignment horizontal="center"/>
      <protection locked="0"/>
    </xf>
    <xf numFmtId="0" fontId="22" fillId="0" borderId="5" xfId="2" applyFont="1" applyBorder="1" applyAlignment="1">
      <alignment horizontal="center"/>
    </xf>
    <xf numFmtId="38" fontId="21" fillId="0" borderId="5" xfId="3" applyFont="1" applyBorder="1" applyAlignment="1">
      <alignment vertical="center"/>
    </xf>
    <xf numFmtId="0" fontId="22" fillId="0" borderId="5" xfId="2" applyNumberFormat="1" applyFont="1" applyBorder="1" applyProtection="1">
      <protection locked="0"/>
    </xf>
    <xf numFmtId="0" fontId="22" fillId="3" borderId="5" xfId="2" applyNumberFormat="1" applyFont="1" applyFill="1" applyBorder="1" applyAlignment="1" applyProtection="1">
      <alignment horizontal="center"/>
      <protection locked="0"/>
    </xf>
    <xf numFmtId="38" fontId="21" fillId="3" borderId="5" xfId="3" applyFont="1" applyFill="1" applyBorder="1" applyAlignment="1">
      <alignment vertical="center"/>
    </xf>
    <xf numFmtId="0" fontId="22" fillId="3" borderId="5" xfId="2" applyNumberFormat="1" applyFont="1" applyFill="1" applyBorder="1" applyProtection="1">
      <protection locked="0"/>
    </xf>
    <xf numFmtId="205" fontId="22" fillId="3" borderId="5" xfId="2" applyNumberFormat="1" applyFont="1" applyFill="1" applyBorder="1" applyProtection="1">
      <protection locked="0"/>
    </xf>
    <xf numFmtId="0" fontId="8" fillId="0" borderId="0" xfId="2" applyFont="1"/>
    <xf numFmtId="0" fontId="8" fillId="0" borderId="0" xfId="2" applyFont="1" applyAlignment="1"/>
    <xf numFmtId="0" fontId="7" fillId="0" borderId="0" xfId="2" applyFont="1"/>
    <xf numFmtId="0" fontId="8" fillId="0" borderId="0" xfId="2" applyFont="1" applyBorder="1"/>
    <xf numFmtId="0" fontId="13" fillId="0" borderId="0" xfId="2" applyFont="1" applyBorder="1" applyAlignment="1">
      <alignment horizontal="right"/>
    </xf>
    <xf numFmtId="0" fontId="13" fillId="0" borderId="0" xfId="2" applyFont="1" applyBorder="1"/>
    <xf numFmtId="199" fontId="8" fillId="0" borderId="0" xfId="2" applyNumberFormat="1" applyFont="1" applyBorder="1"/>
    <xf numFmtId="199" fontId="22" fillId="0" borderId="0" xfId="2" applyNumberFormat="1" applyFont="1" applyBorder="1"/>
    <xf numFmtId="199" fontId="8" fillId="0" borderId="0" xfId="3" applyNumberFormat="1" applyFont="1" applyBorder="1"/>
    <xf numFmtId="0" fontId="7" fillId="0" borderId="0" xfId="2" applyFont="1" applyBorder="1"/>
    <xf numFmtId="0" fontId="8" fillId="0" borderId="0" xfId="2" applyFont="1" applyBorder="1" applyAlignment="1">
      <alignment horizontal="center"/>
    </xf>
    <xf numFmtId="199" fontId="22" fillId="0" borderId="0" xfId="2" applyNumberFormat="1" applyFont="1" applyBorder="1" applyAlignment="1">
      <alignment horizontal="left"/>
    </xf>
    <xf numFmtId="206" fontId="8" fillId="0" borderId="16" xfId="1" applyNumberFormat="1" applyFont="1" applyBorder="1" applyAlignment="1">
      <alignment vertical="center"/>
    </xf>
    <xf numFmtId="206" fontId="8" fillId="0" borderId="11" xfId="1" applyNumberFormat="1" applyFont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2" fillId="2" borderId="17" xfId="0" applyFont="1" applyFill="1" applyBorder="1" applyAlignment="1"/>
    <xf numFmtId="0" fontId="8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84" fontId="7" fillId="0" borderId="0" xfId="1" applyNumberFormat="1" applyFont="1" applyFill="1" applyBorder="1" applyAlignment="1">
      <alignment horizontal="center" vertical="center"/>
    </xf>
    <xf numFmtId="0" fontId="20" fillId="0" borderId="0" xfId="2" applyFont="1" applyBorder="1" applyAlignment="1">
      <alignment horizontal="center"/>
    </xf>
    <xf numFmtId="0" fontId="23" fillId="0" borderId="5" xfId="2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95" fontId="8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10" fontId="8" fillId="0" borderId="8" xfId="0" applyNumberFormat="1" applyFont="1" applyBorder="1" applyAlignment="1">
      <alignment vertical="center"/>
    </xf>
    <xf numFmtId="214" fontId="8" fillId="0" borderId="8" xfId="0" applyNumberFormat="1" applyFont="1" applyBorder="1" applyAlignment="1">
      <alignment horizontal="left" vertical="center" indent="5"/>
    </xf>
    <xf numFmtId="214" fontId="8" fillId="0" borderId="10" xfId="0" applyNumberFormat="1" applyFont="1" applyBorder="1" applyAlignment="1">
      <alignment horizontal="left" vertical="center" indent="5"/>
    </xf>
    <xf numFmtId="213" fontId="8" fillId="0" borderId="16" xfId="0" applyNumberFormat="1" applyFont="1" applyBorder="1" applyAlignment="1">
      <alignment horizontal="left" vertical="center"/>
    </xf>
    <xf numFmtId="210" fontId="8" fillId="0" borderId="4" xfId="0" applyNumberFormat="1" applyFont="1" applyBorder="1" applyAlignment="1">
      <alignment horizontal="left" vertical="center"/>
    </xf>
    <xf numFmtId="210" fontId="8" fillId="0" borderId="11" xfId="0" applyNumberFormat="1" applyFont="1" applyBorder="1" applyAlignment="1">
      <alignment horizontal="left" vertical="center"/>
    </xf>
    <xf numFmtId="214" fontId="8" fillId="0" borderId="7" xfId="0" applyNumberFormat="1" applyFont="1" applyBorder="1" applyAlignment="1">
      <alignment horizontal="left" vertical="center" indent="5"/>
    </xf>
    <xf numFmtId="212" fontId="8" fillId="0" borderId="6" xfId="0" applyNumberFormat="1" applyFont="1" applyBorder="1" applyAlignment="1">
      <alignment horizontal="left" vertical="center" indent="5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任継名簿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257300" y="10496550"/>
          <a:ext cx="525780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6</xdr:col>
      <xdr:colOff>0</xdr:colOff>
      <xdr:row>26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257300" y="6372225"/>
          <a:ext cx="525780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34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257300" y="8582025"/>
          <a:ext cx="525780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3</xdr:row>
      <xdr:rowOff>47625</xdr:rowOff>
    </xdr:from>
    <xdr:to>
      <xdr:col>0</xdr:col>
      <xdr:colOff>752475</xdr:colOff>
      <xdr:row>3</xdr:row>
      <xdr:rowOff>200025</xdr:rowOff>
    </xdr:to>
    <xdr:sp macro="" textlink="">
      <xdr:nvSpPr>
        <xdr:cNvPr id="5" name="Rectangle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4300" y="895350"/>
          <a:ext cx="638175" cy="152400"/>
        </a:xfrm>
        <a:prstGeom prst="rect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D8B1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>
          <a:off x="1257300" y="8858250"/>
          <a:ext cx="525780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6</xdr:col>
      <xdr:colOff>0</xdr:colOff>
      <xdr:row>44</xdr:row>
      <xdr:rowOff>0</xdr:rowOff>
    </xdr:to>
    <xdr:sp macro="" textlink="">
      <xdr:nvSpPr>
        <xdr:cNvPr id="7" name="Line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>
          <a:off x="1254125" y="10668000"/>
          <a:ext cx="5286375" cy="269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E01S\SV-DATA\&#20849;&#28168;&#12487;&#12540;&#12479;\&#20445;&#38522;&#35506;\&#36039;&#26684;&#35519;&#23450;&#20418;\&#35519;&#23450;&#20418;\&#20219;&#32153;&#38306;&#20418;\&#20219;&#32153;&#21517;&#318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納額"/>
      <sheetName val="掛金通知"/>
      <sheetName val="Module1"/>
      <sheetName val="任継名簿"/>
      <sheetName val="任継名簿  (10.4～12.3喪)"/>
      <sheetName val="任継名簿  (～10.3喪)"/>
      <sheetName val="任継名簿 (DB張付用）"/>
      <sheetName val="台帳"/>
      <sheetName val="納付"/>
      <sheetName val="証明書"/>
      <sheetName val="証明書 (2)"/>
      <sheetName val="任継（監査）"/>
      <sheetName val="試算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topLeftCell="A10" zoomScaleNormal="100" workbookViewId="0">
      <selection activeCell="J17" sqref="J17"/>
    </sheetView>
  </sheetViews>
  <sheetFormatPr defaultRowHeight="12"/>
  <cols>
    <col min="1" max="1" width="16.5" style="3" customWidth="1"/>
    <col min="2" max="2" width="21" style="3" customWidth="1"/>
    <col min="3" max="3" width="16.125" style="3" bestFit="1" customWidth="1"/>
    <col min="4" max="4" width="17.25" style="3" bestFit="1" customWidth="1"/>
    <col min="5" max="5" width="3.125" style="3" customWidth="1"/>
    <col min="6" max="6" width="12.75" style="3" bestFit="1" customWidth="1"/>
    <col min="7" max="7" width="17.75" style="3" customWidth="1"/>
    <col min="8" max="9" width="9" style="2"/>
    <col min="10" max="256" width="9" style="3"/>
    <col min="257" max="257" width="16.5" style="3" customWidth="1"/>
    <col min="258" max="258" width="19.125" style="3" customWidth="1"/>
    <col min="259" max="259" width="17.625" style="3" customWidth="1"/>
    <col min="260" max="260" width="16" style="3" customWidth="1"/>
    <col min="261" max="261" width="3.125" style="3" customWidth="1"/>
    <col min="262" max="262" width="13.125" style="3" customWidth="1"/>
    <col min="263" max="263" width="17" style="3" customWidth="1"/>
    <col min="264" max="512" width="9" style="3"/>
    <col min="513" max="513" width="16.5" style="3" customWidth="1"/>
    <col min="514" max="514" width="19.125" style="3" customWidth="1"/>
    <col min="515" max="515" width="17.625" style="3" customWidth="1"/>
    <col min="516" max="516" width="16" style="3" customWidth="1"/>
    <col min="517" max="517" width="3.125" style="3" customWidth="1"/>
    <col min="518" max="518" width="13.125" style="3" customWidth="1"/>
    <col min="519" max="519" width="17" style="3" customWidth="1"/>
    <col min="520" max="768" width="9" style="3"/>
    <col min="769" max="769" width="16.5" style="3" customWidth="1"/>
    <col min="770" max="770" width="19.125" style="3" customWidth="1"/>
    <col min="771" max="771" width="17.625" style="3" customWidth="1"/>
    <col min="772" max="772" width="16" style="3" customWidth="1"/>
    <col min="773" max="773" width="3.125" style="3" customWidth="1"/>
    <col min="774" max="774" width="13.125" style="3" customWidth="1"/>
    <col min="775" max="775" width="17" style="3" customWidth="1"/>
    <col min="776" max="1024" width="9" style="3"/>
    <col min="1025" max="1025" width="16.5" style="3" customWidth="1"/>
    <col min="1026" max="1026" width="19.125" style="3" customWidth="1"/>
    <col min="1027" max="1027" width="17.625" style="3" customWidth="1"/>
    <col min="1028" max="1028" width="16" style="3" customWidth="1"/>
    <col min="1029" max="1029" width="3.125" style="3" customWidth="1"/>
    <col min="1030" max="1030" width="13.125" style="3" customWidth="1"/>
    <col min="1031" max="1031" width="17" style="3" customWidth="1"/>
    <col min="1032" max="1280" width="9" style="3"/>
    <col min="1281" max="1281" width="16.5" style="3" customWidth="1"/>
    <col min="1282" max="1282" width="19.125" style="3" customWidth="1"/>
    <col min="1283" max="1283" width="17.625" style="3" customWidth="1"/>
    <col min="1284" max="1284" width="16" style="3" customWidth="1"/>
    <col min="1285" max="1285" width="3.125" style="3" customWidth="1"/>
    <col min="1286" max="1286" width="13.125" style="3" customWidth="1"/>
    <col min="1287" max="1287" width="17" style="3" customWidth="1"/>
    <col min="1288" max="1536" width="9" style="3"/>
    <col min="1537" max="1537" width="16.5" style="3" customWidth="1"/>
    <col min="1538" max="1538" width="19.125" style="3" customWidth="1"/>
    <col min="1539" max="1539" width="17.625" style="3" customWidth="1"/>
    <col min="1540" max="1540" width="16" style="3" customWidth="1"/>
    <col min="1541" max="1541" width="3.125" style="3" customWidth="1"/>
    <col min="1542" max="1542" width="13.125" style="3" customWidth="1"/>
    <col min="1543" max="1543" width="17" style="3" customWidth="1"/>
    <col min="1544" max="1792" width="9" style="3"/>
    <col min="1793" max="1793" width="16.5" style="3" customWidth="1"/>
    <col min="1794" max="1794" width="19.125" style="3" customWidth="1"/>
    <col min="1795" max="1795" width="17.625" style="3" customWidth="1"/>
    <col min="1796" max="1796" width="16" style="3" customWidth="1"/>
    <col min="1797" max="1797" width="3.125" style="3" customWidth="1"/>
    <col min="1798" max="1798" width="13.125" style="3" customWidth="1"/>
    <col min="1799" max="1799" width="17" style="3" customWidth="1"/>
    <col min="1800" max="2048" width="9" style="3"/>
    <col min="2049" max="2049" width="16.5" style="3" customWidth="1"/>
    <col min="2050" max="2050" width="19.125" style="3" customWidth="1"/>
    <col min="2051" max="2051" width="17.625" style="3" customWidth="1"/>
    <col min="2052" max="2052" width="16" style="3" customWidth="1"/>
    <col min="2053" max="2053" width="3.125" style="3" customWidth="1"/>
    <col min="2054" max="2054" width="13.125" style="3" customWidth="1"/>
    <col min="2055" max="2055" width="17" style="3" customWidth="1"/>
    <col min="2056" max="2304" width="9" style="3"/>
    <col min="2305" max="2305" width="16.5" style="3" customWidth="1"/>
    <col min="2306" max="2306" width="19.125" style="3" customWidth="1"/>
    <col min="2307" max="2307" width="17.625" style="3" customWidth="1"/>
    <col min="2308" max="2308" width="16" style="3" customWidth="1"/>
    <col min="2309" max="2309" width="3.125" style="3" customWidth="1"/>
    <col min="2310" max="2310" width="13.125" style="3" customWidth="1"/>
    <col min="2311" max="2311" width="17" style="3" customWidth="1"/>
    <col min="2312" max="2560" width="9" style="3"/>
    <col min="2561" max="2561" width="16.5" style="3" customWidth="1"/>
    <col min="2562" max="2562" width="19.125" style="3" customWidth="1"/>
    <col min="2563" max="2563" width="17.625" style="3" customWidth="1"/>
    <col min="2564" max="2564" width="16" style="3" customWidth="1"/>
    <col min="2565" max="2565" width="3.125" style="3" customWidth="1"/>
    <col min="2566" max="2566" width="13.125" style="3" customWidth="1"/>
    <col min="2567" max="2567" width="17" style="3" customWidth="1"/>
    <col min="2568" max="2816" width="9" style="3"/>
    <col min="2817" max="2817" width="16.5" style="3" customWidth="1"/>
    <col min="2818" max="2818" width="19.125" style="3" customWidth="1"/>
    <col min="2819" max="2819" width="17.625" style="3" customWidth="1"/>
    <col min="2820" max="2820" width="16" style="3" customWidth="1"/>
    <col min="2821" max="2821" width="3.125" style="3" customWidth="1"/>
    <col min="2822" max="2822" width="13.125" style="3" customWidth="1"/>
    <col min="2823" max="2823" width="17" style="3" customWidth="1"/>
    <col min="2824" max="3072" width="9" style="3"/>
    <col min="3073" max="3073" width="16.5" style="3" customWidth="1"/>
    <col min="3074" max="3074" width="19.125" style="3" customWidth="1"/>
    <col min="3075" max="3075" width="17.625" style="3" customWidth="1"/>
    <col min="3076" max="3076" width="16" style="3" customWidth="1"/>
    <col min="3077" max="3077" width="3.125" style="3" customWidth="1"/>
    <col min="3078" max="3078" width="13.125" style="3" customWidth="1"/>
    <col min="3079" max="3079" width="17" style="3" customWidth="1"/>
    <col min="3080" max="3328" width="9" style="3"/>
    <col min="3329" max="3329" width="16.5" style="3" customWidth="1"/>
    <col min="3330" max="3330" width="19.125" style="3" customWidth="1"/>
    <col min="3331" max="3331" width="17.625" style="3" customWidth="1"/>
    <col min="3332" max="3332" width="16" style="3" customWidth="1"/>
    <col min="3333" max="3333" width="3.125" style="3" customWidth="1"/>
    <col min="3334" max="3334" width="13.125" style="3" customWidth="1"/>
    <col min="3335" max="3335" width="17" style="3" customWidth="1"/>
    <col min="3336" max="3584" width="9" style="3"/>
    <col min="3585" max="3585" width="16.5" style="3" customWidth="1"/>
    <col min="3586" max="3586" width="19.125" style="3" customWidth="1"/>
    <col min="3587" max="3587" width="17.625" style="3" customWidth="1"/>
    <col min="3588" max="3588" width="16" style="3" customWidth="1"/>
    <col min="3589" max="3589" width="3.125" style="3" customWidth="1"/>
    <col min="3590" max="3590" width="13.125" style="3" customWidth="1"/>
    <col min="3591" max="3591" width="17" style="3" customWidth="1"/>
    <col min="3592" max="3840" width="9" style="3"/>
    <col min="3841" max="3841" width="16.5" style="3" customWidth="1"/>
    <col min="3842" max="3842" width="19.125" style="3" customWidth="1"/>
    <col min="3843" max="3843" width="17.625" style="3" customWidth="1"/>
    <col min="3844" max="3844" width="16" style="3" customWidth="1"/>
    <col min="3845" max="3845" width="3.125" style="3" customWidth="1"/>
    <col min="3846" max="3846" width="13.125" style="3" customWidth="1"/>
    <col min="3847" max="3847" width="17" style="3" customWidth="1"/>
    <col min="3848" max="4096" width="9" style="3"/>
    <col min="4097" max="4097" width="16.5" style="3" customWidth="1"/>
    <col min="4098" max="4098" width="19.125" style="3" customWidth="1"/>
    <col min="4099" max="4099" width="17.625" style="3" customWidth="1"/>
    <col min="4100" max="4100" width="16" style="3" customWidth="1"/>
    <col min="4101" max="4101" width="3.125" style="3" customWidth="1"/>
    <col min="4102" max="4102" width="13.125" style="3" customWidth="1"/>
    <col min="4103" max="4103" width="17" style="3" customWidth="1"/>
    <col min="4104" max="4352" width="9" style="3"/>
    <col min="4353" max="4353" width="16.5" style="3" customWidth="1"/>
    <col min="4354" max="4354" width="19.125" style="3" customWidth="1"/>
    <col min="4355" max="4355" width="17.625" style="3" customWidth="1"/>
    <col min="4356" max="4356" width="16" style="3" customWidth="1"/>
    <col min="4357" max="4357" width="3.125" style="3" customWidth="1"/>
    <col min="4358" max="4358" width="13.125" style="3" customWidth="1"/>
    <col min="4359" max="4359" width="17" style="3" customWidth="1"/>
    <col min="4360" max="4608" width="9" style="3"/>
    <col min="4609" max="4609" width="16.5" style="3" customWidth="1"/>
    <col min="4610" max="4610" width="19.125" style="3" customWidth="1"/>
    <col min="4611" max="4611" width="17.625" style="3" customWidth="1"/>
    <col min="4612" max="4612" width="16" style="3" customWidth="1"/>
    <col min="4613" max="4613" width="3.125" style="3" customWidth="1"/>
    <col min="4614" max="4614" width="13.125" style="3" customWidth="1"/>
    <col min="4615" max="4615" width="17" style="3" customWidth="1"/>
    <col min="4616" max="4864" width="9" style="3"/>
    <col min="4865" max="4865" width="16.5" style="3" customWidth="1"/>
    <col min="4866" max="4866" width="19.125" style="3" customWidth="1"/>
    <col min="4867" max="4867" width="17.625" style="3" customWidth="1"/>
    <col min="4868" max="4868" width="16" style="3" customWidth="1"/>
    <col min="4869" max="4869" width="3.125" style="3" customWidth="1"/>
    <col min="4870" max="4870" width="13.125" style="3" customWidth="1"/>
    <col min="4871" max="4871" width="17" style="3" customWidth="1"/>
    <col min="4872" max="5120" width="9" style="3"/>
    <col min="5121" max="5121" width="16.5" style="3" customWidth="1"/>
    <col min="5122" max="5122" width="19.125" style="3" customWidth="1"/>
    <col min="5123" max="5123" width="17.625" style="3" customWidth="1"/>
    <col min="5124" max="5124" width="16" style="3" customWidth="1"/>
    <col min="5125" max="5125" width="3.125" style="3" customWidth="1"/>
    <col min="5126" max="5126" width="13.125" style="3" customWidth="1"/>
    <col min="5127" max="5127" width="17" style="3" customWidth="1"/>
    <col min="5128" max="5376" width="9" style="3"/>
    <col min="5377" max="5377" width="16.5" style="3" customWidth="1"/>
    <col min="5378" max="5378" width="19.125" style="3" customWidth="1"/>
    <col min="5379" max="5379" width="17.625" style="3" customWidth="1"/>
    <col min="5380" max="5380" width="16" style="3" customWidth="1"/>
    <col min="5381" max="5381" width="3.125" style="3" customWidth="1"/>
    <col min="5382" max="5382" width="13.125" style="3" customWidth="1"/>
    <col min="5383" max="5383" width="17" style="3" customWidth="1"/>
    <col min="5384" max="5632" width="9" style="3"/>
    <col min="5633" max="5633" width="16.5" style="3" customWidth="1"/>
    <col min="5634" max="5634" width="19.125" style="3" customWidth="1"/>
    <col min="5635" max="5635" width="17.625" style="3" customWidth="1"/>
    <col min="5636" max="5636" width="16" style="3" customWidth="1"/>
    <col min="5637" max="5637" width="3.125" style="3" customWidth="1"/>
    <col min="5638" max="5638" width="13.125" style="3" customWidth="1"/>
    <col min="5639" max="5639" width="17" style="3" customWidth="1"/>
    <col min="5640" max="5888" width="9" style="3"/>
    <col min="5889" max="5889" width="16.5" style="3" customWidth="1"/>
    <col min="5890" max="5890" width="19.125" style="3" customWidth="1"/>
    <col min="5891" max="5891" width="17.625" style="3" customWidth="1"/>
    <col min="5892" max="5892" width="16" style="3" customWidth="1"/>
    <col min="5893" max="5893" width="3.125" style="3" customWidth="1"/>
    <col min="5894" max="5894" width="13.125" style="3" customWidth="1"/>
    <col min="5895" max="5895" width="17" style="3" customWidth="1"/>
    <col min="5896" max="6144" width="9" style="3"/>
    <col min="6145" max="6145" width="16.5" style="3" customWidth="1"/>
    <col min="6146" max="6146" width="19.125" style="3" customWidth="1"/>
    <col min="6147" max="6147" width="17.625" style="3" customWidth="1"/>
    <col min="6148" max="6148" width="16" style="3" customWidth="1"/>
    <col min="6149" max="6149" width="3.125" style="3" customWidth="1"/>
    <col min="6150" max="6150" width="13.125" style="3" customWidth="1"/>
    <col min="6151" max="6151" width="17" style="3" customWidth="1"/>
    <col min="6152" max="6400" width="9" style="3"/>
    <col min="6401" max="6401" width="16.5" style="3" customWidth="1"/>
    <col min="6402" max="6402" width="19.125" style="3" customWidth="1"/>
    <col min="6403" max="6403" width="17.625" style="3" customWidth="1"/>
    <col min="6404" max="6404" width="16" style="3" customWidth="1"/>
    <col min="6405" max="6405" width="3.125" style="3" customWidth="1"/>
    <col min="6406" max="6406" width="13.125" style="3" customWidth="1"/>
    <col min="6407" max="6407" width="17" style="3" customWidth="1"/>
    <col min="6408" max="6656" width="9" style="3"/>
    <col min="6657" max="6657" width="16.5" style="3" customWidth="1"/>
    <col min="6658" max="6658" width="19.125" style="3" customWidth="1"/>
    <col min="6659" max="6659" width="17.625" style="3" customWidth="1"/>
    <col min="6660" max="6660" width="16" style="3" customWidth="1"/>
    <col min="6661" max="6661" width="3.125" style="3" customWidth="1"/>
    <col min="6662" max="6662" width="13.125" style="3" customWidth="1"/>
    <col min="6663" max="6663" width="17" style="3" customWidth="1"/>
    <col min="6664" max="6912" width="9" style="3"/>
    <col min="6913" max="6913" width="16.5" style="3" customWidth="1"/>
    <col min="6914" max="6914" width="19.125" style="3" customWidth="1"/>
    <col min="6915" max="6915" width="17.625" style="3" customWidth="1"/>
    <col min="6916" max="6916" width="16" style="3" customWidth="1"/>
    <col min="6917" max="6917" width="3.125" style="3" customWidth="1"/>
    <col min="6918" max="6918" width="13.125" style="3" customWidth="1"/>
    <col min="6919" max="6919" width="17" style="3" customWidth="1"/>
    <col min="6920" max="7168" width="9" style="3"/>
    <col min="7169" max="7169" width="16.5" style="3" customWidth="1"/>
    <col min="7170" max="7170" width="19.125" style="3" customWidth="1"/>
    <col min="7171" max="7171" width="17.625" style="3" customWidth="1"/>
    <col min="7172" max="7172" width="16" style="3" customWidth="1"/>
    <col min="7173" max="7173" width="3.125" style="3" customWidth="1"/>
    <col min="7174" max="7174" width="13.125" style="3" customWidth="1"/>
    <col min="7175" max="7175" width="17" style="3" customWidth="1"/>
    <col min="7176" max="7424" width="9" style="3"/>
    <col min="7425" max="7425" width="16.5" style="3" customWidth="1"/>
    <col min="7426" max="7426" width="19.125" style="3" customWidth="1"/>
    <col min="7427" max="7427" width="17.625" style="3" customWidth="1"/>
    <col min="7428" max="7428" width="16" style="3" customWidth="1"/>
    <col min="7429" max="7429" width="3.125" style="3" customWidth="1"/>
    <col min="7430" max="7430" width="13.125" style="3" customWidth="1"/>
    <col min="7431" max="7431" width="17" style="3" customWidth="1"/>
    <col min="7432" max="7680" width="9" style="3"/>
    <col min="7681" max="7681" width="16.5" style="3" customWidth="1"/>
    <col min="7682" max="7682" width="19.125" style="3" customWidth="1"/>
    <col min="7683" max="7683" width="17.625" style="3" customWidth="1"/>
    <col min="7684" max="7684" width="16" style="3" customWidth="1"/>
    <col min="7685" max="7685" width="3.125" style="3" customWidth="1"/>
    <col min="7686" max="7686" width="13.125" style="3" customWidth="1"/>
    <col min="7687" max="7687" width="17" style="3" customWidth="1"/>
    <col min="7688" max="7936" width="9" style="3"/>
    <col min="7937" max="7937" width="16.5" style="3" customWidth="1"/>
    <col min="7938" max="7938" width="19.125" style="3" customWidth="1"/>
    <col min="7939" max="7939" width="17.625" style="3" customWidth="1"/>
    <col min="7940" max="7940" width="16" style="3" customWidth="1"/>
    <col min="7941" max="7941" width="3.125" style="3" customWidth="1"/>
    <col min="7942" max="7942" width="13.125" style="3" customWidth="1"/>
    <col min="7943" max="7943" width="17" style="3" customWidth="1"/>
    <col min="7944" max="8192" width="9" style="3"/>
    <col min="8193" max="8193" width="16.5" style="3" customWidth="1"/>
    <col min="8194" max="8194" width="19.125" style="3" customWidth="1"/>
    <col min="8195" max="8195" width="17.625" style="3" customWidth="1"/>
    <col min="8196" max="8196" width="16" style="3" customWidth="1"/>
    <col min="8197" max="8197" width="3.125" style="3" customWidth="1"/>
    <col min="8198" max="8198" width="13.125" style="3" customWidth="1"/>
    <col min="8199" max="8199" width="17" style="3" customWidth="1"/>
    <col min="8200" max="8448" width="9" style="3"/>
    <col min="8449" max="8449" width="16.5" style="3" customWidth="1"/>
    <col min="8450" max="8450" width="19.125" style="3" customWidth="1"/>
    <col min="8451" max="8451" width="17.625" style="3" customWidth="1"/>
    <col min="8452" max="8452" width="16" style="3" customWidth="1"/>
    <col min="8453" max="8453" width="3.125" style="3" customWidth="1"/>
    <col min="8454" max="8454" width="13.125" style="3" customWidth="1"/>
    <col min="8455" max="8455" width="17" style="3" customWidth="1"/>
    <col min="8456" max="8704" width="9" style="3"/>
    <col min="8705" max="8705" width="16.5" style="3" customWidth="1"/>
    <col min="8706" max="8706" width="19.125" style="3" customWidth="1"/>
    <col min="8707" max="8707" width="17.625" style="3" customWidth="1"/>
    <col min="8708" max="8708" width="16" style="3" customWidth="1"/>
    <col min="8709" max="8709" width="3.125" style="3" customWidth="1"/>
    <col min="8710" max="8710" width="13.125" style="3" customWidth="1"/>
    <col min="8711" max="8711" width="17" style="3" customWidth="1"/>
    <col min="8712" max="8960" width="9" style="3"/>
    <col min="8961" max="8961" width="16.5" style="3" customWidth="1"/>
    <col min="8962" max="8962" width="19.125" style="3" customWidth="1"/>
    <col min="8963" max="8963" width="17.625" style="3" customWidth="1"/>
    <col min="8964" max="8964" width="16" style="3" customWidth="1"/>
    <col min="8965" max="8965" width="3.125" style="3" customWidth="1"/>
    <col min="8966" max="8966" width="13.125" style="3" customWidth="1"/>
    <col min="8967" max="8967" width="17" style="3" customWidth="1"/>
    <col min="8968" max="9216" width="9" style="3"/>
    <col min="9217" max="9217" width="16.5" style="3" customWidth="1"/>
    <col min="9218" max="9218" width="19.125" style="3" customWidth="1"/>
    <col min="9219" max="9219" width="17.625" style="3" customWidth="1"/>
    <col min="9220" max="9220" width="16" style="3" customWidth="1"/>
    <col min="9221" max="9221" width="3.125" style="3" customWidth="1"/>
    <col min="9222" max="9222" width="13.125" style="3" customWidth="1"/>
    <col min="9223" max="9223" width="17" style="3" customWidth="1"/>
    <col min="9224" max="9472" width="9" style="3"/>
    <col min="9473" max="9473" width="16.5" style="3" customWidth="1"/>
    <col min="9474" max="9474" width="19.125" style="3" customWidth="1"/>
    <col min="9475" max="9475" width="17.625" style="3" customWidth="1"/>
    <col min="9476" max="9476" width="16" style="3" customWidth="1"/>
    <col min="9477" max="9477" width="3.125" style="3" customWidth="1"/>
    <col min="9478" max="9478" width="13.125" style="3" customWidth="1"/>
    <col min="9479" max="9479" width="17" style="3" customWidth="1"/>
    <col min="9480" max="9728" width="9" style="3"/>
    <col min="9729" max="9729" width="16.5" style="3" customWidth="1"/>
    <col min="9730" max="9730" width="19.125" style="3" customWidth="1"/>
    <col min="9731" max="9731" width="17.625" style="3" customWidth="1"/>
    <col min="9732" max="9732" width="16" style="3" customWidth="1"/>
    <col min="9733" max="9733" width="3.125" style="3" customWidth="1"/>
    <col min="9734" max="9734" width="13.125" style="3" customWidth="1"/>
    <col min="9735" max="9735" width="17" style="3" customWidth="1"/>
    <col min="9736" max="9984" width="9" style="3"/>
    <col min="9985" max="9985" width="16.5" style="3" customWidth="1"/>
    <col min="9986" max="9986" width="19.125" style="3" customWidth="1"/>
    <col min="9987" max="9987" width="17.625" style="3" customWidth="1"/>
    <col min="9988" max="9988" width="16" style="3" customWidth="1"/>
    <col min="9989" max="9989" width="3.125" style="3" customWidth="1"/>
    <col min="9990" max="9990" width="13.125" style="3" customWidth="1"/>
    <col min="9991" max="9991" width="17" style="3" customWidth="1"/>
    <col min="9992" max="10240" width="9" style="3"/>
    <col min="10241" max="10241" width="16.5" style="3" customWidth="1"/>
    <col min="10242" max="10242" width="19.125" style="3" customWidth="1"/>
    <col min="10243" max="10243" width="17.625" style="3" customWidth="1"/>
    <col min="10244" max="10244" width="16" style="3" customWidth="1"/>
    <col min="10245" max="10245" width="3.125" style="3" customWidth="1"/>
    <col min="10246" max="10246" width="13.125" style="3" customWidth="1"/>
    <col min="10247" max="10247" width="17" style="3" customWidth="1"/>
    <col min="10248" max="10496" width="9" style="3"/>
    <col min="10497" max="10497" width="16.5" style="3" customWidth="1"/>
    <col min="10498" max="10498" width="19.125" style="3" customWidth="1"/>
    <col min="10499" max="10499" width="17.625" style="3" customWidth="1"/>
    <col min="10500" max="10500" width="16" style="3" customWidth="1"/>
    <col min="10501" max="10501" width="3.125" style="3" customWidth="1"/>
    <col min="10502" max="10502" width="13.125" style="3" customWidth="1"/>
    <col min="10503" max="10503" width="17" style="3" customWidth="1"/>
    <col min="10504" max="10752" width="9" style="3"/>
    <col min="10753" max="10753" width="16.5" style="3" customWidth="1"/>
    <col min="10754" max="10754" width="19.125" style="3" customWidth="1"/>
    <col min="10755" max="10755" width="17.625" style="3" customWidth="1"/>
    <col min="10756" max="10756" width="16" style="3" customWidth="1"/>
    <col min="10757" max="10757" width="3.125" style="3" customWidth="1"/>
    <col min="10758" max="10758" width="13.125" style="3" customWidth="1"/>
    <col min="10759" max="10759" width="17" style="3" customWidth="1"/>
    <col min="10760" max="11008" width="9" style="3"/>
    <col min="11009" max="11009" width="16.5" style="3" customWidth="1"/>
    <col min="11010" max="11010" width="19.125" style="3" customWidth="1"/>
    <col min="11011" max="11011" width="17.625" style="3" customWidth="1"/>
    <col min="11012" max="11012" width="16" style="3" customWidth="1"/>
    <col min="11013" max="11013" width="3.125" style="3" customWidth="1"/>
    <col min="11014" max="11014" width="13.125" style="3" customWidth="1"/>
    <col min="11015" max="11015" width="17" style="3" customWidth="1"/>
    <col min="11016" max="11264" width="9" style="3"/>
    <col min="11265" max="11265" width="16.5" style="3" customWidth="1"/>
    <col min="11266" max="11266" width="19.125" style="3" customWidth="1"/>
    <col min="11267" max="11267" width="17.625" style="3" customWidth="1"/>
    <col min="11268" max="11268" width="16" style="3" customWidth="1"/>
    <col min="11269" max="11269" width="3.125" style="3" customWidth="1"/>
    <col min="11270" max="11270" width="13.125" style="3" customWidth="1"/>
    <col min="11271" max="11271" width="17" style="3" customWidth="1"/>
    <col min="11272" max="11520" width="9" style="3"/>
    <col min="11521" max="11521" width="16.5" style="3" customWidth="1"/>
    <col min="11522" max="11522" width="19.125" style="3" customWidth="1"/>
    <col min="11523" max="11523" width="17.625" style="3" customWidth="1"/>
    <col min="11524" max="11524" width="16" style="3" customWidth="1"/>
    <col min="11525" max="11525" width="3.125" style="3" customWidth="1"/>
    <col min="11526" max="11526" width="13.125" style="3" customWidth="1"/>
    <col min="11527" max="11527" width="17" style="3" customWidth="1"/>
    <col min="11528" max="11776" width="9" style="3"/>
    <col min="11777" max="11777" width="16.5" style="3" customWidth="1"/>
    <col min="11778" max="11778" width="19.125" style="3" customWidth="1"/>
    <col min="11779" max="11779" width="17.625" style="3" customWidth="1"/>
    <col min="11780" max="11780" width="16" style="3" customWidth="1"/>
    <col min="11781" max="11781" width="3.125" style="3" customWidth="1"/>
    <col min="11782" max="11782" width="13.125" style="3" customWidth="1"/>
    <col min="11783" max="11783" width="17" style="3" customWidth="1"/>
    <col min="11784" max="12032" width="9" style="3"/>
    <col min="12033" max="12033" width="16.5" style="3" customWidth="1"/>
    <col min="12034" max="12034" width="19.125" style="3" customWidth="1"/>
    <col min="12035" max="12035" width="17.625" style="3" customWidth="1"/>
    <col min="12036" max="12036" width="16" style="3" customWidth="1"/>
    <col min="12037" max="12037" width="3.125" style="3" customWidth="1"/>
    <col min="12038" max="12038" width="13.125" style="3" customWidth="1"/>
    <col min="12039" max="12039" width="17" style="3" customWidth="1"/>
    <col min="12040" max="12288" width="9" style="3"/>
    <col min="12289" max="12289" width="16.5" style="3" customWidth="1"/>
    <col min="12290" max="12290" width="19.125" style="3" customWidth="1"/>
    <col min="12291" max="12291" width="17.625" style="3" customWidth="1"/>
    <col min="12292" max="12292" width="16" style="3" customWidth="1"/>
    <col min="12293" max="12293" width="3.125" style="3" customWidth="1"/>
    <col min="12294" max="12294" width="13.125" style="3" customWidth="1"/>
    <col min="12295" max="12295" width="17" style="3" customWidth="1"/>
    <col min="12296" max="12544" width="9" style="3"/>
    <col min="12545" max="12545" width="16.5" style="3" customWidth="1"/>
    <col min="12546" max="12546" width="19.125" style="3" customWidth="1"/>
    <col min="12547" max="12547" width="17.625" style="3" customWidth="1"/>
    <col min="12548" max="12548" width="16" style="3" customWidth="1"/>
    <col min="12549" max="12549" width="3.125" style="3" customWidth="1"/>
    <col min="12550" max="12550" width="13.125" style="3" customWidth="1"/>
    <col min="12551" max="12551" width="17" style="3" customWidth="1"/>
    <col min="12552" max="12800" width="9" style="3"/>
    <col min="12801" max="12801" width="16.5" style="3" customWidth="1"/>
    <col min="12802" max="12802" width="19.125" style="3" customWidth="1"/>
    <col min="12803" max="12803" width="17.625" style="3" customWidth="1"/>
    <col min="12804" max="12804" width="16" style="3" customWidth="1"/>
    <col min="12805" max="12805" width="3.125" style="3" customWidth="1"/>
    <col min="12806" max="12806" width="13.125" style="3" customWidth="1"/>
    <col min="12807" max="12807" width="17" style="3" customWidth="1"/>
    <col min="12808" max="13056" width="9" style="3"/>
    <col min="13057" max="13057" width="16.5" style="3" customWidth="1"/>
    <col min="13058" max="13058" width="19.125" style="3" customWidth="1"/>
    <col min="13059" max="13059" width="17.625" style="3" customWidth="1"/>
    <col min="13060" max="13060" width="16" style="3" customWidth="1"/>
    <col min="13061" max="13061" width="3.125" style="3" customWidth="1"/>
    <col min="13062" max="13062" width="13.125" style="3" customWidth="1"/>
    <col min="13063" max="13063" width="17" style="3" customWidth="1"/>
    <col min="13064" max="13312" width="9" style="3"/>
    <col min="13313" max="13313" width="16.5" style="3" customWidth="1"/>
    <col min="13314" max="13314" width="19.125" style="3" customWidth="1"/>
    <col min="13315" max="13315" width="17.625" style="3" customWidth="1"/>
    <col min="13316" max="13316" width="16" style="3" customWidth="1"/>
    <col min="13317" max="13317" width="3.125" style="3" customWidth="1"/>
    <col min="13318" max="13318" width="13.125" style="3" customWidth="1"/>
    <col min="13319" max="13319" width="17" style="3" customWidth="1"/>
    <col min="13320" max="13568" width="9" style="3"/>
    <col min="13569" max="13569" width="16.5" style="3" customWidth="1"/>
    <col min="13570" max="13570" width="19.125" style="3" customWidth="1"/>
    <col min="13571" max="13571" width="17.625" style="3" customWidth="1"/>
    <col min="13572" max="13572" width="16" style="3" customWidth="1"/>
    <col min="13573" max="13573" width="3.125" style="3" customWidth="1"/>
    <col min="13574" max="13574" width="13.125" style="3" customWidth="1"/>
    <col min="13575" max="13575" width="17" style="3" customWidth="1"/>
    <col min="13576" max="13824" width="9" style="3"/>
    <col min="13825" max="13825" width="16.5" style="3" customWidth="1"/>
    <col min="13826" max="13826" width="19.125" style="3" customWidth="1"/>
    <col min="13827" max="13827" width="17.625" style="3" customWidth="1"/>
    <col min="13828" max="13828" width="16" style="3" customWidth="1"/>
    <col min="13829" max="13829" width="3.125" style="3" customWidth="1"/>
    <col min="13830" max="13830" width="13.125" style="3" customWidth="1"/>
    <col min="13831" max="13831" width="17" style="3" customWidth="1"/>
    <col min="13832" max="14080" width="9" style="3"/>
    <col min="14081" max="14081" width="16.5" style="3" customWidth="1"/>
    <col min="14082" max="14082" width="19.125" style="3" customWidth="1"/>
    <col min="14083" max="14083" width="17.625" style="3" customWidth="1"/>
    <col min="14084" max="14084" width="16" style="3" customWidth="1"/>
    <col min="14085" max="14085" width="3.125" style="3" customWidth="1"/>
    <col min="14086" max="14086" width="13.125" style="3" customWidth="1"/>
    <col min="14087" max="14087" width="17" style="3" customWidth="1"/>
    <col min="14088" max="14336" width="9" style="3"/>
    <col min="14337" max="14337" width="16.5" style="3" customWidth="1"/>
    <col min="14338" max="14338" width="19.125" style="3" customWidth="1"/>
    <col min="14339" max="14339" width="17.625" style="3" customWidth="1"/>
    <col min="14340" max="14340" width="16" style="3" customWidth="1"/>
    <col min="14341" max="14341" width="3.125" style="3" customWidth="1"/>
    <col min="14342" max="14342" width="13.125" style="3" customWidth="1"/>
    <col min="14343" max="14343" width="17" style="3" customWidth="1"/>
    <col min="14344" max="14592" width="9" style="3"/>
    <col min="14593" max="14593" width="16.5" style="3" customWidth="1"/>
    <col min="14594" max="14594" width="19.125" style="3" customWidth="1"/>
    <col min="14595" max="14595" width="17.625" style="3" customWidth="1"/>
    <col min="14596" max="14596" width="16" style="3" customWidth="1"/>
    <col min="14597" max="14597" width="3.125" style="3" customWidth="1"/>
    <col min="14598" max="14598" width="13.125" style="3" customWidth="1"/>
    <col min="14599" max="14599" width="17" style="3" customWidth="1"/>
    <col min="14600" max="14848" width="9" style="3"/>
    <col min="14849" max="14849" width="16.5" style="3" customWidth="1"/>
    <col min="14850" max="14850" width="19.125" style="3" customWidth="1"/>
    <col min="14851" max="14851" width="17.625" style="3" customWidth="1"/>
    <col min="14852" max="14852" width="16" style="3" customWidth="1"/>
    <col min="14853" max="14853" width="3.125" style="3" customWidth="1"/>
    <col min="14854" max="14854" width="13.125" style="3" customWidth="1"/>
    <col min="14855" max="14855" width="17" style="3" customWidth="1"/>
    <col min="14856" max="15104" width="9" style="3"/>
    <col min="15105" max="15105" width="16.5" style="3" customWidth="1"/>
    <col min="15106" max="15106" width="19.125" style="3" customWidth="1"/>
    <col min="15107" max="15107" width="17.625" style="3" customWidth="1"/>
    <col min="15108" max="15108" width="16" style="3" customWidth="1"/>
    <col min="15109" max="15109" width="3.125" style="3" customWidth="1"/>
    <col min="15110" max="15110" width="13.125" style="3" customWidth="1"/>
    <col min="15111" max="15111" width="17" style="3" customWidth="1"/>
    <col min="15112" max="15360" width="9" style="3"/>
    <col min="15361" max="15361" width="16.5" style="3" customWidth="1"/>
    <col min="15362" max="15362" width="19.125" style="3" customWidth="1"/>
    <col min="15363" max="15363" width="17.625" style="3" customWidth="1"/>
    <col min="15364" max="15364" width="16" style="3" customWidth="1"/>
    <col min="15365" max="15365" width="3.125" style="3" customWidth="1"/>
    <col min="15366" max="15366" width="13.125" style="3" customWidth="1"/>
    <col min="15367" max="15367" width="17" style="3" customWidth="1"/>
    <col min="15368" max="15616" width="9" style="3"/>
    <col min="15617" max="15617" width="16.5" style="3" customWidth="1"/>
    <col min="15618" max="15618" width="19.125" style="3" customWidth="1"/>
    <col min="15619" max="15619" width="17.625" style="3" customWidth="1"/>
    <col min="15620" max="15620" width="16" style="3" customWidth="1"/>
    <col min="15621" max="15621" width="3.125" style="3" customWidth="1"/>
    <col min="15622" max="15622" width="13.125" style="3" customWidth="1"/>
    <col min="15623" max="15623" width="17" style="3" customWidth="1"/>
    <col min="15624" max="15872" width="9" style="3"/>
    <col min="15873" max="15873" width="16.5" style="3" customWidth="1"/>
    <col min="15874" max="15874" width="19.125" style="3" customWidth="1"/>
    <col min="15875" max="15875" width="17.625" style="3" customWidth="1"/>
    <col min="15876" max="15876" width="16" style="3" customWidth="1"/>
    <col min="15877" max="15877" width="3.125" style="3" customWidth="1"/>
    <col min="15878" max="15878" width="13.125" style="3" customWidth="1"/>
    <col min="15879" max="15879" width="17" style="3" customWidth="1"/>
    <col min="15880" max="16128" width="9" style="3"/>
    <col min="16129" max="16129" width="16.5" style="3" customWidth="1"/>
    <col min="16130" max="16130" width="19.125" style="3" customWidth="1"/>
    <col min="16131" max="16131" width="17.625" style="3" customWidth="1"/>
    <col min="16132" max="16132" width="16" style="3" customWidth="1"/>
    <col min="16133" max="16133" width="3.125" style="3" customWidth="1"/>
    <col min="16134" max="16134" width="13.125" style="3" customWidth="1"/>
    <col min="16135" max="16135" width="17" style="3" customWidth="1"/>
    <col min="16136" max="16384" width="9" style="3"/>
  </cols>
  <sheetData>
    <row r="1" spans="1:11" ht="30" customHeight="1">
      <c r="A1" s="136" t="s">
        <v>0</v>
      </c>
      <c r="B1" s="136"/>
      <c r="C1" s="136"/>
      <c r="D1" s="136"/>
      <c r="E1" s="136"/>
      <c r="F1" s="136"/>
      <c r="G1" s="136"/>
      <c r="H1" s="1"/>
    </row>
    <row r="2" spans="1:11" ht="22.5" customHeight="1">
      <c r="A2" s="137" t="s">
        <v>28</v>
      </c>
      <c r="B2" s="137"/>
      <c r="C2" s="137"/>
      <c r="D2" s="137"/>
      <c r="E2" s="137"/>
      <c r="F2" s="137"/>
      <c r="G2" s="137"/>
    </row>
    <row r="3" spans="1:11" ht="18.75">
      <c r="A3" s="4" t="s">
        <v>1</v>
      </c>
      <c r="F3" s="5"/>
      <c r="G3" s="6"/>
    </row>
    <row r="4" spans="1:11" ht="18.75" customHeight="1">
      <c r="A4" s="7" t="s">
        <v>36</v>
      </c>
      <c r="B4" s="8"/>
      <c r="C4" s="9"/>
      <c r="D4" s="10"/>
      <c r="E4" s="11"/>
      <c r="F4" s="11"/>
      <c r="G4" s="2"/>
    </row>
    <row r="5" spans="1:11" ht="19.5" customHeight="1">
      <c r="A5" s="12" t="s">
        <v>2</v>
      </c>
      <c r="B5" s="13"/>
      <c r="C5" s="14"/>
      <c r="D5" s="15"/>
      <c r="E5" s="16"/>
      <c r="F5" s="16"/>
      <c r="G5" s="17"/>
    </row>
    <row r="6" spans="1:11" ht="105.75" customHeight="1" thickBot="1">
      <c r="A6" s="138" t="s">
        <v>39</v>
      </c>
      <c r="B6" s="138"/>
      <c r="C6" s="138"/>
      <c r="D6" s="138"/>
      <c r="E6" s="138"/>
      <c r="F6" s="138"/>
      <c r="G6" s="138"/>
    </row>
    <row r="7" spans="1:11" ht="24" customHeight="1" thickTop="1" thickBot="1">
      <c r="A7" s="18"/>
      <c r="B7" s="19">
        <v>23503</v>
      </c>
      <c r="C7" s="20" t="s">
        <v>3</v>
      </c>
      <c r="D7" s="21">
        <f>DATEDIF(B7,G7,"Ｙ")</f>
        <v>60</v>
      </c>
      <c r="E7" s="139" t="s">
        <v>4</v>
      </c>
      <c r="F7" s="140"/>
      <c r="G7" s="22">
        <v>45748</v>
      </c>
      <c r="H7" s="23"/>
    </row>
    <row r="8" spans="1:11" ht="24" customHeight="1" thickTop="1" thickBot="1">
      <c r="A8" s="24" t="s">
        <v>5</v>
      </c>
      <c r="B8" s="25">
        <v>470000</v>
      </c>
      <c r="C8" s="26" t="s">
        <v>6</v>
      </c>
      <c r="D8" s="27">
        <v>340000</v>
      </c>
      <c r="E8" s="2"/>
      <c r="F8" s="2"/>
      <c r="G8" s="2"/>
      <c r="K8" s="28"/>
    </row>
    <row r="9" spans="1:11" s="33" customFormat="1" ht="9.75" customHeight="1" thickTop="1" thickBot="1">
      <c r="A9" s="29"/>
      <c r="B9" s="30"/>
      <c r="C9" s="31"/>
      <c r="D9" s="32"/>
      <c r="G9" s="34"/>
      <c r="H9" s="35"/>
      <c r="I9" s="35"/>
    </row>
    <row r="10" spans="1:11" ht="24" customHeight="1" thickBot="1">
      <c r="A10" s="144" t="s">
        <v>37</v>
      </c>
      <c r="B10" s="144"/>
      <c r="C10" s="145"/>
      <c r="D10" s="37">
        <f>IF(B8=0,MIN(B8,D8),MIN(B8,D8))</f>
        <v>340000</v>
      </c>
    </row>
    <row r="11" spans="1:11" ht="6.75" customHeight="1">
      <c r="A11" s="38"/>
      <c r="B11" s="36"/>
      <c r="C11" s="39"/>
      <c r="D11" s="2"/>
    </row>
    <row r="12" spans="1:11" ht="0.75" customHeight="1">
      <c r="A12" s="38"/>
      <c r="B12" s="36"/>
      <c r="C12" s="39"/>
      <c r="D12" s="40"/>
      <c r="E12" s="141"/>
      <c r="F12" s="141"/>
      <c r="H12" s="35"/>
    </row>
    <row r="13" spans="1:11" s="41" customFormat="1" ht="14.25">
      <c r="A13" s="41" t="s">
        <v>29</v>
      </c>
      <c r="H13" s="17"/>
      <c r="I13" s="17"/>
    </row>
    <row r="14" spans="1:11" ht="21.95" customHeight="1">
      <c r="A14" s="42" t="s">
        <v>7</v>
      </c>
      <c r="B14" s="147">
        <v>45748</v>
      </c>
      <c r="C14" s="148" t="s">
        <v>38</v>
      </c>
      <c r="D14" s="149">
        <v>46112</v>
      </c>
      <c r="E14" s="46"/>
      <c r="F14" s="44"/>
      <c r="G14" s="45">
        <f>DATEDIF(B14,D14+30,"Ｍ")</f>
        <v>12</v>
      </c>
    </row>
    <row r="15" spans="1:11" ht="21.95" customHeight="1">
      <c r="A15" s="42" t="s">
        <v>8</v>
      </c>
      <c r="B15" s="147">
        <f>IF(AND(65&gt;D7,D7&gt;=40),B14,0)</f>
        <v>45748</v>
      </c>
      <c r="C15" s="148" t="s">
        <v>38</v>
      </c>
      <c r="D15" s="149">
        <f>IF(AND(65&gt;D7,D7&gt;=40),D14,0)</f>
        <v>46112</v>
      </c>
      <c r="E15" s="146"/>
      <c r="F15" s="47"/>
      <c r="G15" s="48">
        <f>IF(AND(65&gt;D7,D7&gt;=40),G14,0)</f>
        <v>12</v>
      </c>
    </row>
    <row r="16" spans="1:11" ht="19.5" customHeight="1">
      <c r="A16" s="49" t="s">
        <v>9</v>
      </c>
      <c r="C16" s="50"/>
    </row>
    <row r="17" spans="1:9" ht="14.25">
      <c r="A17" s="41" t="s">
        <v>30</v>
      </c>
    </row>
    <row r="18" spans="1:9" ht="21.95" customHeight="1">
      <c r="A18" s="42" t="s">
        <v>7</v>
      </c>
      <c r="B18" s="51">
        <f>D10</f>
        <v>340000</v>
      </c>
      <c r="C18" s="52" t="s">
        <v>43</v>
      </c>
      <c r="D18" s="53" t="s">
        <v>24</v>
      </c>
      <c r="E18" s="54"/>
      <c r="F18" s="55"/>
      <c r="G18" s="56">
        <f>INT(B18*99/1000)</f>
        <v>33660</v>
      </c>
    </row>
    <row r="19" spans="1:9" ht="21.95" customHeight="1">
      <c r="A19" s="42" t="s">
        <v>8</v>
      </c>
      <c r="B19" s="57">
        <f>IF(AND(65&gt;D7,D7&gt;=40),B18,0)</f>
        <v>340000</v>
      </c>
      <c r="C19" s="52" t="s">
        <v>44</v>
      </c>
      <c r="D19" s="53" t="s">
        <v>34</v>
      </c>
      <c r="E19" s="58"/>
      <c r="F19" s="43"/>
      <c r="G19" s="59">
        <f>IF(B19=0,0,INT(B19*16.14/1000))</f>
        <v>5487</v>
      </c>
    </row>
    <row r="20" spans="1:9" ht="15.95" customHeight="1">
      <c r="A20" s="49" t="s">
        <v>42</v>
      </c>
    </row>
    <row r="21" spans="1:9" ht="9" customHeight="1">
      <c r="A21" s="49"/>
      <c r="B21" s="60"/>
      <c r="C21" s="36"/>
      <c r="D21" s="61"/>
      <c r="E21" s="62"/>
      <c r="F21" s="38"/>
      <c r="G21" s="63"/>
    </row>
    <row r="22" spans="1:9" s="41" customFormat="1" ht="14.25">
      <c r="A22" s="17" t="s">
        <v>31</v>
      </c>
      <c r="B22" s="17"/>
      <c r="C22" s="17"/>
      <c r="D22" s="17"/>
      <c r="E22" s="17"/>
      <c r="F22" s="17"/>
      <c r="G22" s="17"/>
      <c r="H22" s="17"/>
      <c r="I22" s="17"/>
    </row>
    <row r="23" spans="1:9" s="41" customFormat="1" ht="14.25">
      <c r="A23" s="64" t="s">
        <v>10</v>
      </c>
      <c r="B23" s="17"/>
      <c r="C23" s="17"/>
      <c r="D23" s="17"/>
      <c r="E23" s="17"/>
      <c r="F23" s="17"/>
      <c r="G23" s="17"/>
      <c r="H23" s="17"/>
      <c r="I23" s="17"/>
    </row>
    <row r="24" spans="1:9" ht="21.95" customHeight="1">
      <c r="A24" s="42" t="s">
        <v>11</v>
      </c>
      <c r="B24" s="150">
        <f>$B$14</f>
        <v>45748</v>
      </c>
      <c r="C24" s="153">
        <f>$D$14</f>
        <v>46112</v>
      </c>
      <c r="D24" s="65">
        <f>$G$18</f>
        <v>33660</v>
      </c>
      <c r="E24" s="52" t="s">
        <v>12</v>
      </c>
      <c r="F24" s="66">
        <f>G14</f>
        <v>12</v>
      </c>
      <c r="G24" s="67">
        <f>ROUND(D24*F24,0)</f>
        <v>403920</v>
      </c>
    </row>
    <row r="25" spans="1:9" ht="21.95" customHeight="1" thickBot="1">
      <c r="A25" s="42" t="s">
        <v>13</v>
      </c>
      <c r="B25" s="150">
        <f>$B$15</f>
        <v>45748</v>
      </c>
      <c r="C25" s="153">
        <f>$D$15</f>
        <v>46112</v>
      </c>
      <c r="D25" s="68">
        <f>$G$19</f>
        <v>5487</v>
      </c>
      <c r="E25" s="69" t="str">
        <f>E24</f>
        <v>×</v>
      </c>
      <c r="F25" s="70">
        <f>G15</f>
        <v>12</v>
      </c>
      <c r="G25" s="71">
        <f>ROUND(D25*F25,0)</f>
        <v>65844</v>
      </c>
    </row>
    <row r="26" spans="1:9" ht="21.95" customHeight="1" thickBot="1">
      <c r="A26" s="72" t="s">
        <v>14</v>
      </c>
      <c r="B26" s="73"/>
      <c r="C26" s="74"/>
      <c r="D26" s="74"/>
      <c r="E26" s="74"/>
      <c r="F26" s="74"/>
      <c r="G26" s="75">
        <f>SUM(G24:G25)</f>
        <v>469764</v>
      </c>
    </row>
    <row r="27" spans="1:9" ht="7.5" customHeight="1">
      <c r="A27" s="9"/>
      <c r="B27" s="35"/>
      <c r="C27" s="35"/>
      <c r="D27" s="35"/>
      <c r="E27" s="35"/>
      <c r="F27" s="35"/>
      <c r="G27" s="76"/>
    </row>
    <row r="28" spans="1:9" s="41" customFormat="1" ht="14.25">
      <c r="A28" s="64" t="s">
        <v>15</v>
      </c>
      <c r="B28" s="17"/>
      <c r="C28" s="17"/>
      <c r="D28" s="17"/>
      <c r="E28" s="17"/>
      <c r="F28" s="17"/>
      <c r="G28" s="17"/>
      <c r="H28" s="17"/>
      <c r="I28" s="17"/>
    </row>
    <row r="29" spans="1:9" ht="21.95" customHeight="1">
      <c r="A29" s="132" t="s">
        <v>7</v>
      </c>
      <c r="B29" s="77">
        <f>B14</f>
        <v>45748</v>
      </c>
      <c r="C29" s="78"/>
      <c r="D29" s="79">
        <f>$G$18</f>
        <v>33660</v>
      </c>
      <c r="E29" s="80"/>
      <c r="F29" s="81"/>
      <c r="G29" s="82">
        <f>$D$29</f>
        <v>33660</v>
      </c>
    </row>
    <row r="30" spans="1:9" ht="21.95" customHeight="1">
      <c r="A30" s="133"/>
      <c r="B30" s="156">
        <v>45778</v>
      </c>
      <c r="C30" s="152">
        <v>45901</v>
      </c>
      <c r="D30" s="83">
        <f>G18</f>
        <v>33660</v>
      </c>
      <c r="E30" s="84" t="s">
        <v>12</v>
      </c>
      <c r="F30" s="130">
        <f>LOOKUP($G$14-7,割引率!A1:C13)</f>
        <v>4.9512666000000003</v>
      </c>
      <c r="G30" s="71">
        <f>ROUND($D$30*$F$30,0)</f>
        <v>166660</v>
      </c>
    </row>
    <row r="31" spans="1:9" ht="21.95" customHeight="1">
      <c r="A31" s="135"/>
      <c r="B31" s="151">
        <v>45931</v>
      </c>
      <c r="C31" s="154">
        <f>C24</f>
        <v>46112</v>
      </c>
      <c r="D31" s="85">
        <f>$G$18</f>
        <v>33660</v>
      </c>
      <c r="E31" s="69" t="s">
        <v>12</v>
      </c>
      <c r="F31" s="130">
        <v>5.9318472</v>
      </c>
      <c r="G31" s="86">
        <f>ROUND($D$31*$F$31,0)</f>
        <v>199666</v>
      </c>
    </row>
    <row r="32" spans="1:9" ht="21.95" customHeight="1">
      <c r="A32" s="132" t="s">
        <v>8</v>
      </c>
      <c r="B32" s="77">
        <f>B15</f>
        <v>45748</v>
      </c>
      <c r="C32" s="87"/>
      <c r="D32" s="88">
        <f>$G$19</f>
        <v>5487</v>
      </c>
      <c r="E32" s="89"/>
      <c r="F32" s="81"/>
      <c r="G32" s="82">
        <f>$D$32</f>
        <v>5487</v>
      </c>
    </row>
    <row r="33" spans="1:9" ht="21.95" customHeight="1">
      <c r="A33" s="133"/>
      <c r="B33" s="156">
        <f>B30</f>
        <v>45778</v>
      </c>
      <c r="C33" s="152">
        <f>C30</f>
        <v>45901</v>
      </c>
      <c r="D33" s="91">
        <f>G19</f>
        <v>5487</v>
      </c>
      <c r="E33" s="84" t="s">
        <v>12</v>
      </c>
      <c r="F33" s="130">
        <f>F30</f>
        <v>4.9512666000000003</v>
      </c>
      <c r="G33" s="71">
        <f>ROUND($D$33*$F$33,0)</f>
        <v>27168</v>
      </c>
    </row>
    <row r="34" spans="1:9" ht="21.95" customHeight="1" thickBot="1">
      <c r="A34" s="134"/>
      <c r="B34" s="151">
        <f>B31</f>
        <v>45931</v>
      </c>
      <c r="C34" s="154">
        <f>C31</f>
        <v>46112</v>
      </c>
      <c r="D34" s="92">
        <f>$G$19</f>
        <v>5487</v>
      </c>
      <c r="E34" s="69" t="str">
        <f>E31</f>
        <v>×</v>
      </c>
      <c r="F34" s="131">
        <f>F31</f>
        <v>5.9318472</v>
      </c>
      <c r="G34" s="71">
        <f>ROUND($D$34*$F$34,0)</f>
        <v>32548</v>
      </c>
    </row>
    <row r="35" spans="1:9" ht="21.95" customHeight="1" thickBot="1">
      <c r="A35" s="93" t="s">
        <v>14</v>
      </c>
      <c r="B35" s="94"/>
      <c r="C35" s="95"/>
      <c r="D35" s="95"/>
      <c r="E35" s="95"/>
      <c r="F35" s="95"/>
      <c r="G35" s="96">
        <f>SUM(G29:G34)</f>
        <v>465189</v>
      </c>
    </row>
    <row r="36" spans="1:9" ht="21.95" customHeight="1" thickBot="1">
      <c r="A36" s="42" t="s">
        <v>16</v>
      </c>
      <c r="B36" s="73"/>
      <c r="C36" s="74"/>
      <c r="D36" s="74"/>
      <c r="E36" s="74"/>
      <c r="F36" s="74"/>
      <c r="G36" s="75">
        <f>G26-G35</f>
        <v>4575</v>
      </c>
    </row>
    <row r="37" spans="1:9" ht="6" customHeight="1">
      <c r="A37" s="9"/>
      <c r="B37" s="35"/>
      <c r="C37" s="35"/>
      <c r="D37" s="35"/>
      <c r="E37" s="35"/>
      <c r="F37" s="35"/>
      <c r="G37" s="76"/>
    </row>
    <row r="38" spans="1:9" s="41" customFormat="1" ht="14.25">
      <c r="A38" s="64" t="s">
        <v>17</v>
      </c>
      <c r="B38" s="97"/>
      <c r="C38" s="17"/>
      <c r="D38" s="17"/>
      <c r="E38" s="17"/>
      <c r="F38" s="17"/>
      <c r="G38" s="17"/>
      <c r="H38" s="17"/>
      <c r="I38" s="17"/>
    </row>
    <row r="39" spans="1:9" ht="21.95" customHeight="1">
      <c r="A39" s="132" t="s">
        <v>7</v>
      </c>
      <c r="B39" s="90">
        <f>B14</f>
        <v>45748</v>
      </c>
      <c r="C39" s="98"/>
      <c r="D39" s="79">
        <f>$G$18</f>
        <v>33660</v>
      </c>
      <c r="E39" s="80"/>
      <c r="F39" s="81"/>
      <c r="G39" s="82">
        <f>$D$39</f>
        <v>33660</v>
      </c>
    </row>
    <row r="40" spans="1:9" ht="21.95" customHeight="1">
      <c r="A40" s="135"/>
      <c r="B40" s="155">
        <f>B30</f>
        <v>45778</v>
      </c>
      <c r="C40" s="154">
        <f>C24</f>
        <v>46112</v>
      </c>
      <c r="D40" s="85">
        <f>$G$18</f>
        <v>33660</v>
      </c>
      <c r="E40" s="69" t="s">
        <v>12</v>
      </c>
      <c r="F40" s="131">
        <f>LOOKUP($G$14-1,割引率!A8:C19)</f>
        <v>10.7869636</v>
      </c>
      <c r="G40" s="86">
        <f>ROUND($D$40*$F$40,0)</f>
        <v>363089</v>
      </c>
    </row>
    <row r="41" spans="1:9" ht="21.95" customHeight="1">
      <c r="A41" s="132" t="s">
        <v>8</v>
      </c>
      <c r="B41" s="90">
        <f>B15</f>
        <v>45748</v>
      </c>
      <c r="C41" s="87"/>
      <c r="D41" s="88">
        <f>$G$19</f>
        <v>5487</v>
      </c>
      <c r="E41" s="80"/>
      <c r="F41" s="81"/>
      <c r="G41" s="82">
        <f>$D$41</f>
        <v>5487</v>
      </c>
    </row>
    <row r="42" spans="1:9" ht="21.95" customHeight="1" thickBot="1">
      <c r="A42" s="134"/>
      <c r="B42" s="155">
        <f>B40</f>
        <v>45778</v>
      </c>
      <c r="C42" s="154">
        <f>C31</f>
        <v>46112</v>
      </c>
      <c r="D42" s="92">
        <f>$G$19</f>
        <v>5487</v>
      </c>
      <c r="E42" s="69" t="str">
        <f>E40</f>
        <v>×</v>
      </c>
      <c r="F42" s="131">
        <f>IF(B41=0,0,$F$40)</f>
        <v>10.7869636</v>
      </c>
      <c r="G42" s="71">
        <f>ROUND($D$42*$F$42,0)</f>
        <v>59188</v>
      </c>
    </row>
    <row r="43" spans="1:9" ht="21.95" customHeight="1" thickBot="1">
      <c r="A43" s="72" t="s">
        <v>14</v>
      </c>
      <c r="B43" s="73"/>
      <c r="C43" s="74"/>
      <c r="D43" s="74"/>
      <c r="E43" s="74"/>
      <c r="F43" s="74"/>
      <c r="G43" s="75">
        <f>SUM(G39:G42)</f>
        <v>461424</v>
      </c>
    </row>
    <row r="44" spans="1:9" ht="21.95" customHeight="1" thickBot="1">
      <c r="A44" s="42" t="s">
        <v>16</v>
      </c>
      <c r="B44" s="73"/>
      <c r="C44" s="74"/>
      <c r="D44" s="74"/>
      <c r="E44" s="74"/>
      <c r="F44" s="74"/>
      <c r="G44" s="75">
        <f>G26-G43</f>
        <v>8340</v>
      </c>
    </row>
    <row r="45" spans="1:9" ht="15.95" customHeight="1">
      <c r="A45" s="3" t="s">
        <v>40</v>
      </c>
    </row>
    <row r="46" spans="1:9" customFormat="1" ht="15.95" customHeight="1">
      <c r="A46" s="3" t="s">
        <v>41</v>
      </c>
    </row>
    <row r="47" spans="1:9" ht="16.5" customHeight="1">
      <c r="A47" s="3" t="s">
        <v>35</v>
      </c>
      <c r="F47" s="99"/>
    </row>
  </sheetData>
  <sheetProtection formatCells="0" formatColumns="0" formatRows="0" insertColumns="0" insertRows="0" insertHyperlinks="0" deleteColumns="0" deleteRows="0" sort="0" autoFilter="0" pivotTables="0"/>
  <protectedRanges>
    <protectedRange sqref="B7:B8" name="範囲1"/>
  </protectedRanges>
  <mergeCells count="10">
    <mergeCell ref="A32:A34"/>
    <mergeCell ref="A39:A40"/>
    <mergeCell ref="A41:A42"/>
    <mergeCell ref="A1:G1"/>
    <mergeCell ref="A2:G2"/>
    <mergeCell ref="A6:G6"/>
    <mergeCell ref="E7:F7"/>
    <mergeCell ref="E12:F12"/>
    <mergeCell ref="A29:A31"/>
    <mergeCell ref="A10:C10"/>
  </mergeCells>
  <phoneticPr fontId="4"/>
  <dataValidations count="1">
    <dataValidation imeMode="halfAlpha" allowBlank="1" showInputMessage="1" showErrorMessage="1" sqref="B4:B5 IX4:IX5 ST4:ST5 ACP4:ACP5 AML4:AML5 AWH4:AWH5 BGD4:BGD5 BPZ4:BPZ5 BZV4:BZV5 CJR4:CJR5 CTN4:CTN5 DDJ4:DDJ5 DNF4:DNF5 DXB4:DXB5 EGX4:EGX5 EQT4:EQT5 FAP4:FAP5 FKL4:FKL5 FUH4:FUH5 GED4:GED5 GNZ4:GNZ5 GXV4:GXV5 HHR4:HHR5 HRN4:HRN5 IBJ4:IBJ5 ILF4:ILF5 IVB4:IVB5 JEX4:JEX5 JOT4:JOT5 JYP4:JYP5 KIL4:KIL5 KSH4:KSH5 LCD4:LCD5 LLZ4:LLZ5 LVV4:LVV5 MFR4:MFR5 MPN4:MPN5 MZJ4:MZJ5 NJF4:NJF5 NTB4:NTB5 OCX4:OCX5 OMT4:OMT5 OWP4:OWP5 PGL4:PGL5 PQH4:PQH5 QAD4:QAD5 QJZ4:QJZ5 QTV4:QTV5 RDR4:RDR5 RNN4:RNN5 RXJ4:RXJ5 SHF4:SHF5 SRB4:SRB5 TAX4:TAX5 TKT4:TKT5 TUP4:TUP5 UEL4:UEL5 UOH4:UOH5 UYD4:UYD5 VHZ4:VHZ5 VRV4:VRV5 WBR4:WBR5 WLN4:WLN5 WVJ4:WVJ5 B65541:B65542 IX65541:IX65542 ST65541:ST65542 ACP65541:ACP65542 AML65541:AML65542 AWH65541:AWH65542 BGD65541:BGD65542 BPZ65541:BPZ65542 BZV65541:BZV65542 CJR65541:CJR65542 CTN65541:CTN65542 DDJ65541:DDJ65542 DNF65541:DNF65542 DXB65541:DXB65542 EGX65541:EGX65542 EQT65541:EQT65542 FAP65541:FAP65542 FKL65541:FKL65542 FUH65541:FUH65542 GED65541:GED65542 GNZ65541:GNZ65542 GXV65541:GXV65542 HHR65541:HHR65542 HRN65541:HRN65542 IBJ65541:IBJ65542 ILF65541:ILF65542 IVB65541:IVB65542 JEX65541:JEX65542 JOT65541:JOT65542 JYP65541:JYP65542 KIL65541:KIL65542 KSH65541:KSH65542 LCD65541:LCD65542 LLZ65541:LLZ65542 LVV65541:LVV65542 MFR65541:MFR65542 MPN65541:MPN65542 MZJ65541:MZJ65542 NJF65541:NJF65542 NTB65541:NTB65542 OCX65541:OCX65542 OMT65541:OMT65542 OWP65541:OWP65542 PGL65541:PGL65542 PQH65541:PQH65542 QAD65541:QAD65542 QJZ65541:QJZ65542 QTV65541:QTV65542 RDR65541:RDR65542 RNN65541:RNN65542 RXJ65541:RXJ65542 SHF65541:SHF65542 SRB65541:SRB65542 TAX65541:TAX65542 TKT65541:TKT65542 TUP65541:TUP65542 UEL65541:UEL65542 UOH65541:UOH65542 UYD65541:UYD65542 VHZ65541:VHZ65542 VRV65541:VRV65542 WBR65541:WBR65542 WLN65541:WLN65542 WVJ65541:WVJ65542 B131077:B131078 IX131077:IX131078 ST131077:ST131078 ACP131077:ACP131078 AML131077:AML131078 AWH131077:AWH131078 BGD131077:BGD131078 BPZ131077:BPZ131078 BZV131077:BZV131078 CJR131077:CJR131078 CTN131077:CTN131078 DDJ131077:DDJ131078 DNF131077:DNF131078 DXB131077:DXB131078 EGX131077:EGX131078 EQT131077:EQT131078 FAP131077:FAP131078 FKL131077:FKL131078 FUH131077:FUH131078 GED131077:GED131078 GNZ131077:GNZ131078 GXV131077:GXV131078 HHR131077:HHR131078 HRN131077:HRN131078 IBJ131077:IBJ131078 ILF131077:ILF131078 IVB131077:IVB131078 JEX131077:JEX131078 JOT131077:JOT131078 JYP131077:JYP131078 KIL131077:KIL131078 KSH131077:KSH131078 LCD131077:LCD131078 LLZ131077:LLZ131078 LVV131077:LVV131078 MFR131077:MFR131078 MPN131077:MPN131078 MZJ131077:MZJ131078 NJF131077:NJF131078 NTB131077:NTB131078 OCX131077:OCX131078 OMT131077:OMT131078 OWP131077:OWP131078 PGL131077:PGL131078 PQH131077:PQH131078 QAD131077:QAD131078 QJZ131077:QJZ131078 QTV131077:QTV131078 RDR131077:RDR131078 RNN131077:RNN131078 RXJ131077:RXJ131078 SHF131077:SHF131078 SRB131077:SRB131078 TAX131077:TAX131078 TKT131077:TKT131078 TUP131077:TUP131078 UEL131077:UEL131078 UOH131077:UOH131078 UYD131077:UYD131078 VHZ131077:VHZ131078 VRV131077:VRV131078 WBR131077:WBR131078 WLN131077:WLN131078 WVJ131077:WVJ131078 B196613:B196614 IX196613:IX196614 ST196613:ST196614 ACP196613:ACP196614 AML196613:AML196614 AWH196613:AWH196614 BGD196613:BGD196614 BPZ196613:BPZ196614 BZV196613:BZV196614 CJR196613:CJR196614 CTN196613:CTN196614 DDJ196613:DDJ196614 DNF196613:DNF196614 DXB196613:DXB196614 EGX196613:EGX196614 EQT196613:EQT196614 FAP196613:FAP196614 FKL196613:FKL196614 FUH196613:FUH196614 GED196613:GED196614 GNZ196613:GNZ196614 GXV196613:GXV196614 HHR196613:HHR196614 HRN196613:HRN196614 IBJ196613:IBJ196614 ILF196613:ILF196614 IVB196613:IVB196614 JEX196613:JEX196614 JOT196613:JOT196614 JYP196613:JYP196614 KIL196613:KIL196614 KSH196613:KSH196614 LCD196613:LCD196614 LLZ196613:LLZ196614 LVV196613:LVV196614 MFR196613:MFR196614 MPN196613:MPN196614 MZJ196613:MZJ196614 NJF196613:NJF196614 NTB196613:NTB196614 OCX196613:OCX196614 OMT196613:OMT196614 OWP196613:OWP196614 PGL196613:PGL196614 PQH196613:PQH196614 QAD196613:QAD196614 QJZ196613:QJZ196614 QTV196613:QTV196614 RDR196613:RDR196614 RNN196613:RNN196614 RXJ196613:RXJ196614 SHF196613:SHF196614 SRB196613:SRB196614 TAX196613:TAX196614 TKT196613:TKT196614 TUP196613:TUP196614 UEL196613:UEL196614 UOH196613:UOH196614 UYD196613:UYD196614 VHZ196613:VHZ196614 VRV196613:VRV196614 WBR196613:WBR196614 WLN196613:WLN196614 WVJ196613:WVJ196614 B262149:B262150 IX262149:IX262150 ST262149:ST262150 ACP262149:ACP262150 AML262149:AML262150 AWH262149:AWH262150 BGD262149:BGD262150 BPZ262149:BPZ262150 BZV262149:BZV262150 CJR262149:CJR262150 CTN262149:CTN262150 DDJ262149:DDJ262150 DNF262149:DNF262150 DXB262149:DXB262150 EGX262149:EGX262150 EQT262149:EQT262150 FAP262149:FAP262150 FKL262149:FKL262150 FUH262149:FUH262150 GED262149:GED262150 GNZ262149:GNZ262150 GXV262149:GXV262150 HHR262149:HHR262150 HRN262149:HRN262150 IBJ262149:IBJ262150 ILF262149:ILF262150 IVB262149:IVB262150 JEX262149:JEX262150 JOT262149:JOT262150 JYP262149:JYP262150 KIL262149:KIL262150 KSH262149:KSH262150 LCD262149:LCD262150 LLZ262149:LLZ262150 LVV262149:LVV262150 MFR262149:MFR262150 MPN262149:MPN262150 MZJ262149:MZJ262150 NJF262149:NJF262150 NTB262149:NTB262150 OCX262149:OCX262150 OMT262149:OMT262150 OWP262149:OWP262150 PGL262149:PGL262150 PQH262149:PQH262150 QAD262149:QAD262150 QJZ262149:QJZ262150 QTV262149:QTV262150 RDR262149:RDR262150 RNN262149:RNN262150 RXJ262149:RXJ262150 SHF262149:SHF262150 SRB262149:SRB262150 TAX262149:TAX262150 TKT262149:TKT262150 TUP262149:TUP262150 UEL262149:UEL262150 UOH262149:UOH262150 UYD262149:UYD262150 VHZ262149:VHZ262150 VRV262149:VRV262150 WBR262149:WBR262150 WLN262149:WLN262150 WVJ262149:WVJ262150 B327685:B327686 IX327685:IX327686 ST327685:ST327686 ACP327685:ACP327686 AML327685:AML327686 AWH327685:AWH327686 BGD327685:BGD327686 BPZ327685:BPZ327686 BZV327685:BZV327686 CJR327685:CJR327686 CTN327685:CTN327686 DDJ327685:DDJ327686 DNF327685:DNF327686 DXB327685:DXB327686 EGX327685:EGX327686 EQT327685:EQT327686 FAP327685:FAP327686 FKL327685:FKL327686 FUH327685:FUH327686 GED327685:GED327686 GNZ327685:GNZ327686 GXV327685:GXV327686 HHR327685:HHR327686 HRN327685:HRN327686 IBJ327685:IBJ327686 ILF327685:ILF327686 IVB327685:IVB327686 JEX327685:JEX327686 JOT327685:JOT327686 JYP327685:JYP327686 KIL327685:KIL327686 KSH327685:KSH327686 LCD327685:LCD327686 LLZ327685:LLZ327686 LVV327685:LVV327686 MFR327685:MFR327686 MPN327685:MPN327686 MZJ327685:MZJ327686 NJF327685:NJF327686 NTB327685:NTB327686 OCX327685:OCX327686 OMT327685:OMT327686 OWP327685:OWP327686 PGL327685:PGL327686 PQH327685:PQH327686 QAD327685:QAD327686 QJZ327685:QJZ327686 QTV327685:QTV327686 RDR327685:RDR327686 RNN327685:RNN327686 RXJ327685:RXJ327686 SHF327685:SHF327686 SRB327685:SRB327686 TAX327685:TAX327686 TKT327685:TKT327686 TUP327685:TUP327686 UEL327685:UEL327686 UOH327685:UOH327686 UYD327685:UYD327686 VHZ327685:VHZ327686 VRV327685:VRV327686 WBR327685:WBR327686 WLN327685:WLN327686 WVJ327685:WVJ327686 B393221:B393222 IX393221:IX393222 ST393221:ST393222 ACP393221:ACP393222 AML393221:AML393222 AWH393221:AWH393222 BGD393221:BGD393222 BPZ393221:BPZ393222 BZV393221:BZV393222 CJR393221:CJR393222 CTN393221:CTN393222 DDJ393221:DDJ393222 DNF393221:DNF393222 DXB393221:DXB393222 EGX393221:EGX393222 EQT393221:EQT393222 FAP393221:FAP393222 FKL393221:FKL393222 FUH393221:FUH393222 GED393221:GED393222 GNZ393221:GNZ393222 GXV393221:GXV393222 HHR393221:HHR393222 HRN393221:HRN393222 IBJ393221:IBJ393222 ILF393221:ILF393222 IVB393221:IVB393222 JEX393221:JEX393222 JOT393221:JOT393222 JYP393221:JYP393222 KIL393221:KIL393222 KSH393221:KSH393222 LCD393221:LCD393222 LLZ393221:LLZ393222 LVV393221:LVV393222 MFR393221:MFR393222 MPN393221:MPN393222 MZJ393221:MZJ393222 NJF393221:NJF393222 NTB393221:NTB393222 OCX393221:OCX393222 OMT393221:OMT393222 OWP393221:OWP393222 PGL393221:PGL393222 PQH393221:PQH393222 QAD393221:QAD393222 QJZ393221:QJZ393222 QTV393221:QTV393222 RDR393221:RDR393222 RNN393221:RNN393222 RXJ393221:RXJ393222 SHF393221:SHF393222 SRB393221:SRB393222 TAX393221:TAX393222 TKT393221:TKT393222 TUP393221:TUP393222 UEL393221:UEL393222 UOH393221:UOH393222 UYD393221:UYD393222 VHZ393221:VHZ393222 VRV393221:VRV393222 WBR393221:WBR393222 WLN393221:WLN393222 WVJ393221:WVJ393222 B458757:B458758 IX458757:IX458758 ST458757:ST458758 ACP458757:ACP458758 AML458757:AML458758 AWH458757:AWH458758 BGD458757:BGD458758 BPZ458757:BPZ458758 BZV458757:BZV458758 CJR458757:CJR458758 CTN458757:CTN458758 DDJ458757:DDJ458758 DNF458757:DNF458758 DXB458757:DXB458758 EGX458757:EGX458758 EQT458757:EQT458758 FAP458757:FAP458758 FKL458757:FKL458758 FUH458757:FUH458758 GED458757:GED458758 GNZ458757:GNZ458758 GXV458757:GXV458758 HHR458757:HHR458758 HRN458757:HRN458758 IBJ458757:IBJ458758 ILF458757:ILF458758 IVB458757:IVB458758 JEX458757:JEX458758 JOT458757:JOT458758 JYP458757:JYP458758 KIL458757:KIL458758 KSH458757:KSH458758 LCD458757:LCD458758 LLZ458757:LLZ458758 LVV458757:LVV458758 MFR458757:MFR458758 MPN458757:MPN458758 MZJ458757:MZJ458758 NJF458757:NJF458758 NTB458757:NTB458758 OCX458757:OCX458758 OMT458757:OMT458758 OWP458757:OWP458758 PGL458757:PGL458758 PQH458757:PQH458758 QAD458757:QAD458758 QJZ458757:QJZ458758 QTV458757:QTV458758 RDR458757:RDR458758 RNN458757:RNN458758 RXJ458757:RXJ458758 SHF458757:SHF458758 SRB458757:SRB458758 TAX458757:TAX458758 TKT458757:TKT458758 TUP458757:TUP458758 UEL458757:UEL458758 UOH458757:UOH458758 UYD458757:UYD458758 VHZ458757:VHZ458758 VRV458757:VRV458758 WBR458757:WBR458758 WLN458757:WLN458758 WVJ458757:WVJ458758 B524293:B524294 IX524293:IX524294 ST524293:ST524294 ACP524293:ACP524294 AML524293:AML524294 AWH524293:AWH524294 BGD524293:BGD524294 BPZ524293:BPZ524294 BZV524293:BZV524294 CJR524293:CJR524294 CTN524293:CTN524294 DDJ524293:DDJ524294 DNF524293:DNF524294 DXB524293:DXB524294 EGX524293:EGX524294 EQT524293:EQT524294 FAP524293:FAP524294 FKL524293:FKL524294 FUH524293:FUH524294 GED524293:GED524294 GNZ524293:GNZ524294 GXV524293:GXV524294 HHR524293:HHR524294 HRN524293:HRN524294 IBJ524293:IBJ524294 ILF524293:ILF524294 IVB524293:IVB524294 JEX524293:JEX524294 JOT524293:JOT524294 JYP524293:JYP524294 KIL524293:KIL524294 KSH524293:KSH524294 LCD524293:LCD524294 LLZ524293:LLZ524294 LVV524293:LVV524294 MFR524293:MFR524294 MPN524293:MPN524294 MZJ524293:MZJ524294 NJF524293:NJF524294 NTB524293:NTB524294 OCX524293:OCX524294 OMT524293:OMT524294 OWP524293:OWP524294 PGL524293:PGL524294 PQH524293:PQH524294 QAD524293:QAD524294 QJZ524293:QJZ524294 QTV524293:QTV524294 RDR524293:RDR524294 RNN524293:RNN524294 RXJ524293:RXJ524294 SHF524293:SHF524294 SRB524293:SRB524294 TAX524293:TAX524294 TKT524293:TKT524294 TUP524293:TUP524294 UEL524293:UEL524294 UOH524293:UOH524294 UYD524293:UYD524294 VHZ524293:VHZ524294 VRV524293:VRV524294 WBR524293:WBR524294 WLN524293:WLN524294 WVJ524293:WVJ524294 B589829:B589830 IX589829:IX589830 ST589829:ST589830 ACP589829:ACP589830 AML589829:AML589830 AWH589829:AWH589830 BGD589829:BGD589830 BPZ589829:BPZ589830 BZV589829:BZV589830 CJR589829:CJR589830 CTN589829:CTN589830 DDJ589829:DDJ589830 DNF589829:DNF589830 DXB589829:DXB589830 EGX589829:EGX589830 EQT589829:EQT589830 FAP589829:FAP589830 FKL589829:FKL589830 FUH589829:FUH589830 GED589829:GED589830 GNZ589829:GNZ589830 GXV589829:GXV589830 HHR589829:HHR589830 HRN589829:HRN589830 IBJ589829:IBJ589830 ILF589829:ILF589830 IVB589829:IVB589830 JEX589829:JEX589830 JOT589829:JOT589830 JYP589829:JYP589830 KIL589829:KIL589830 KSH589829:KSH589830 LCD589829:LCD589830 LLZ589829:LLZ589830 LVV589829:LVV589830 MFR589829:MFR589830 MPN589829:MPN589830 MZJ589829:MZJ589830 NJF589829:NJF589830 NTB589829:NTB589830 OCX589829:OCX589830 OMT589829:OMT589830 OWP589829:OWP589830 PGL589829:PGL589830 PQH589829:PQH589830 QAD589829:QAD589830 QJZ589829:QJZ589830 QTV589829:QTV589830 RDR589829:RDR589830 RNN589829:RNN589830 RXJ589829:RXJ589830 SHF589829:SHF589830 SRB589829:SRB589830 TAX589829:TAX589830 TKT589829:TKT589830 TUP589829:TUP589830 UEL589829:UEL589830 UOH589829:UOH589830 UYD589829:UYD589830 VHZ589829:VHZ589830 VRV589829:VRV589830 WBR589829:WBR589830 WLN589829:WLN589830 WVJ589829:WVJ589830 B655365:B655366 IX655365:IX655366 ST655365:ST655366 ACP655365:ACP655366 AML655365:AML655366 AWH655365:AWH655366 BGD655365:BGD655366 BPZ655365:BPZ655366 BZV655365:BZV655366 CJR655365:CJR655366 CTN655365:CTN655366 DDJ655365:DDJ655366 DNF655365:DNF655366 DXB655365:DXB655366 EGX655365:EGX655366 EQT655365:EQT655366 FAP655365:FAP655366 FKL655365:FKL655366 FUH655365:FUH655366 GED655365:GED655366 GNZ655365:GNZ655366 GXV655365:GXV655366 HHR655365:HHR655366 HRN655365:HRN655366 IBJ655365:IBJ655366 ILF655365:ILF655366 IVB655365:IVB655366 JEX655365:JEX655366 JOT655365:JOT655366 JYP655365:JYP655366 KIL655365:KIL655366 KSH655365:KSH655366 LCD655365:LCD655366 LLZ655365:LLZ655366 LVV655365:LVV655366 MFR655365:MFR655366 MPN655365:MPN655366 MZJ655365:MZJ655366 NJF655365:NJF655366 NTB655365:NTB655366 OCX655365:OCX655366 OMT655365:OMT655366 OWP655365:OWP655366 PGL655365:PGL655366 PQH655365:PQH655366 QAD655365:QAD655366 QJZ655365:QJZ655366 QTV655365:QTV655366 RDR655365:RDR655366 RNN655365:RNN655366 RXJ655365:RXJ655366 SHF655365:SHF655366 SRB655365:SRB655366 TAX655365:TAX655366 TKT655365:TKT655366 TUP655365:TUP655366 UEL655365:UEL655366 UOH655365:UOH655366 UYD655365:UYD655366 VHZ655365:VHZ655366 VRV655365:VRV655366 WBR655365:WBR655366 WLN655365:WLN655366 WVJ655365:WVJ655366 B720901:B720902 IX720901:IX720902 ST720901:ST720902 ACP720901:ACP720902 AML720901:AML720902 AWH720901:AWH720902 BGD720901:BGD720902 BPZ720901:BPZ720902 BZV720901:BZV720902 CJR720901:CJR720902 CTN720901:CTN720902 DDJ720901:DDJ720902 DNF720901:DNF720902 DXB720901:DXB720902 EGX720901:EGX720902 EQT720901:EQT720902 FAP720901:FAP720902 FKL720901:FKL720902 FUH720901:FUH720902 GED720901:GED720902 GNZ720901:GNZ720902 GXV720901:GXV720902 HHR720901:HHR720902 HRN720901:HRN720902 IBJ720901:IBJ720902 ILF720901:ILF720902 IVB720901:IVB720902 JEX720901:JEX720902 JOT720901:JOT720902 JYP720901:JYP720902 KIL720901:KIL720902 KSH720901:KSH720902 LCD720901:LCD720902 LLZ720901:LLZ720902 LVV720901:LVV720902 MFR720901:MFR720902 MPN720901:MPN720902 MZJ720901:MZJ720902 NJF720901:NJF720902 NTB720901:NTB720902 OCX720901:OCX720902 OMT720901:OMT720902 OWP720901:OWP720902 PGL720901:PGL720902 PQH720901:PQH720902 QAD720901:QAD720902 QJZ720901:QJZ720902 QTV720901:QTV720902 RDR720901:RDR720902 RNN720901:RNN720902 RXJ720901:RXJ720902 SHF720901:SHF720902 SRB720901:SRB720902 TAX720901:TAX720902 TKT720901:TKT720902 TUP720901:TUP720902 UEL720901:UEL720902 UOH720901:UOH720902 UYD720901:UYD720902 VHZ720901:VHZ720902 VRV720901:VRV720902 WBR720901:WBR720902 WLN720901:WLN720902 WVJ720901:WVJ720902 B786437:B786438 IX786437:IX786438 ST786437:ST786438 ACP786437:ACP786438 AML786437:AML786438 AWH786437:AWH786438 BGD786437:BGD786438 BPZ786437:BPZ786438 BZV786437:BZV786438 CJR786437:CJR786438 CTN786437:CTN786438 DDJ786437:DDJ786438 DNF786437:DNF786438 DXB786437:DXB786438 EGX786437:EGX786438 EQT786437:EQT786438 FAP786437:FAP786438 FKL786437:FKL786438 FUH786437:FUH786438 GED786437:GED786438 GNZ786437:GNZ786438 GXV786437:GXV786438 HHR786437:HHR786438 HRN786437:HRN786438 IBJ786437:IBJ786438 ILF786437:ILF786438 IVB786437:IVB786438 JEX786437:JEX786438 JOT786437:JOT786438 JYP786437:JYP786438 KIL786437:KIL786438 KSH786437:KSH786438 LCD786437:LCD786438 LLZ786437:LLZ786438 LVV786437:LVV786438 MFR786437:MFR786438 MPN786437:MPN786438 MZJ786437:MZJ786438 NJF786437:NJF786438 NTB786437:NTB786438 OCX786437:OCX786438 OMT786437:OMT786438 OWP786437:OWP786438 PGL786437:PGL786438 PQH786437:PQH786438 QAD786437:QAD786438 QJZ786437:QJZ786438 QTV786437:QTV786438 RDR786437:RDR786438 RNN786437:RNN786438 RXJ786437:RXJ786438 SHF786437:SHF786438 SRB786437:SRB786438 TAX786437:TAX786438 TKT786437:TKT786438 TUP786437:TUP786438 UEL786437:UEL786438 UOH786437:UOH786438 UYD786437:UYD786438 VHZ786437:VHZ786438 VRV786437:VRV786438 WBR786437:WBR786438 WLN786437:WLN786438 WVJ786437:WVJ786438 B851973:B851974 IX851973:IX851974 ST851973:ST851974 ACP851973:ACP851974 AML851973:AML851974 AWH851973:AWH851974 BGD851973:BGD851974 BPZ851973:BPZ851974 BZV851973:BZV851974 CJR851973:CJR851974 CTN851973:CTN851974 DDJ851973:DDJ851974 DNF851973:DNF851974 DXB851973:DXB851974 EGX851973:EGX851974 EQT851973:EQT851974 FAP851973:FAP851974 FKL851973:FKL851974 FUH851973:FUH851974 GED851973:GED851974 GNZ851973:GNZ851974 GXV851973:GXV851974 HHR851973:HHR851974 HRN851973:HRN851974 IBJ851973:IBJ851974 ILF851973:ILF851974 IVB851973:IVB851974 JEX851973:JEX851974 JOT851973:JOT851974 JYP851973:JYP851974 KIL851973:KIL851974 KSH851973:KSH851974 LCD851973:LCD851974 LLZ851973:LLZ851974 LVV851973:LVV851974 MFR851973:MFR851974 MPN851973:MPN851974 MZJ851973:MZJ851974 NJF851973:NJF851974 NTB851973:NTB851974 OCX851973:OCX851974 OMT851973:OMT851974 OWP851973:OWP851974 PGL851973:PGL851974 PQH851973:PQH851974 QAD851973:QAD851974 QJZ851973:QJZ851974 QTV851973:QTV851974 RDR851973:RDR851974 RNN851973:RNN851974 RXJ851973:RXJ851974 SHF851973:SHF851974 SRB851973:SRB851974 TAX851973:TAX851974 TKT851973:TKT851974 TUP851973:TUP851974 UEL851973:UEL851974 UOH851973:UOH851974 UYD851973:UYD851974 VHZ851973:VHZ851974 VRV851973:VRV851974 WBR851973:WBR851974 WLN851973:WLN851974 WVJ851973:WVJ851974 B917509:B917510 IX917509:IX917510 ST917509:ST917510 ACP917509:ACP917510 AML917509:AML917510 AWH917509:AWH917510 BGD917509:BGD917510 BPZ917509:BPZ917510 BZV917509:BZV917510 CJR917509:CJR917510 CTN917509:CTN917510 DDJ917509:DDJ917510 DNF917509:DNF917510 DXB917509:DXB917510 EGX917509:EGX917510 EQT917509:EQT917510 FAP917509:FAP917510 FKL917509:FKL917510 FUH917509:FUH917510 GED917509:GED917510 GNZ917509:GNZ917510 GXV917509:GXV917510 HHR917509:HHR917510 HRN917509:HRN917510 IBJ917509:IBJ917510 ILF917509:ILF917510 IVB917509:IVB917510 JEX917509:JEX917510 JOT917509:JOT917510 JYP917509:JYP917510 KIL917509:KIL917510 KSH917509:KSH917510 LCD917509:LCD917510 LLZ917509:LLZ917510 LVV917509:LVV917510 MFR917509:MFR917510 MPN917509:MPN917510 MZJ917509:MZJ917510 NJF917509:NJF917510 NTB917509:NTB917510 OCX917509:OCX917510 OMT917509:OMT917510 OWP917509:OWP917510 PGL917509:PGL917510 PQH917509:PQH917510 QAD917509:QAD917510 QJZ917509:QJZ917510 QTV917509:QTV917510 RDR917509:RDR917510 RNN917509:RNN917510 RXJ917509:RXJ917510 SHF917509:SHF917510 SRB917509:SRB917510 TAX917509:TAX917510 TKT917509:TKT917510 TUP917509:TUP917510 UEL917509:UEL917510 UOH917509:UOH917510 UYD917509:UYD917510 VHZ917509:VHZ917510 VRV917509:VRV917510 WBR917509:WBR917510 WLN917509:WLN917510 WVJ917509:WVJ917510 B983045:B983046 IX983045:IX983046 ST983045:ST983046 ACP983045:ACP983046 AML983045:AML983046 AWH983045:AWH983046 BGD983045:BGD983046 BPZ983045:BPZ983046 BZV983045:BZV983046 CJR983045:CJR983046 CTN983045:CTN983046 DDJ983045:DDJ983046 DNF983045:DNF983046 DXB983045:DXB983046 EGX983045:EGX983046 EQT983045:EQT983046 FAP983045:FAP983046 FKL983045:FKL983046 FUH983045:FUH983046 GED983045:GED983046 GNZ983045:GNZ983046 GXV983045:GXV983046 HHR983045:HHR983046 HRN983045:HRN983046 IBJ983045:IBJ983046 ILF983045:ILF983046 IVB983045:IVB983046 JEX983045:JEX983046 JOT983045:JOT983046 JYP983045:JYP983046 KIL983045:KIL983046 KSH983045:KSH983046 LCD983045:LCD983046 LLZ983045:LLZ983046 LVV983045:LVV983046 MFR983045:MFR983046 MPN983045:MPN983046 MZJ983045:MZJ983046 NJF983045:NJF983046 NTB983045:NTB983046 OCX983045:OCX983046 OMT983045:OMT983046 OWP983045:OWP983046 PGL983045:PGL983046 PQH983045:PQH983046 QAD983045:QAD983046 QJZ983045:QJZ983046 QTV983045:QTV983046 RDR983045:RDR983046 RNN983045:RNN983046 RXJ983045:RXJ983046 SHF983045:SHF983046 SRB983045:SRB983046 TAX983045:TAX983046 TKT983045:TKT983046 TUP983045:TUP983046 UEL983045:UEL983046 UOH983045:UOH983046 UYD983045:UYD983046 VHZ983045:VHZ983046 VRV983045:VRV983046 WBR983045:WBR983046 WLN983045:WLN983046 WVJ983045:WVJ983046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76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workbookViewId="0">
      <selection activeCell="C18" sqref="C18"/>
    </sheetView>
  </sheetViews>
  <sheetFormatPr defaultRowHeight="17.25"/>
  <cols>
    <col min="1" max="1" width="13.125" style="100" customWidth="1"/>
    <col min="2" max="2" width="19.375" style="100" customWidth="1"/>
    <col min="3" max="3" width="15.625" style="100" customWidth="1"/>
    <col min="4" max="4" width="5.125" style="100" customWidth="1"/>
    <col min="5" max="5" width="13.125" style="100" customWidth="1"/>
    <col min="6" max="6" width="16.75" style="100" customWidth="1"/>
    <col min="7" max="7" width="15.625" style="100" customWidth="1"/>
    <col min="8" max="8" width="13.125" style="100" customWidth="1"/>
    <col min="9" max="9" width="16.625" style="100" customWidth="1"/>
    <col min="10" max="10" width="12.5" style="100" customWidth="1"/>
    <col min="11" max="256" width="9" style="100"/>
    <col min="257" max="257" width="13.125" style="100" customWidth="1"/>
    <col min="258" max="258" width="19.375" style="100" customWidth="1"/>
    <col min="259" max="259" width="15.625" style="100" customWidth="1"/>
    <col min="260" max="260" width="5.125" style="100" customWidth="1"/>
    <col min="261" max="261" width="13.125" style="100" customWidth="1"/>
    <col min="262" max="262" width="16.75" style="100" customWidth="1"/>
    <col min="263" max="263" width="15.625" style="100" customWidth="1"/>
    <col min="264" max="264" width="13.125" style="100" customWidth="1"/>
    <col min="265" max="265" width="16.625" style="100" customWidth="1"/>
    <col min="266" max="266" width="12.5" style="100" customWidth="1"/>
    <col min="267" max="512" width="9" style="100"/>
    <col min="513" max="513" width="13.125" style="100" customWidth="1"/>
    <col min="514" max="514" width="19.375" style="100" customWidth="1"/>
    <col min="515" max="515" width="15.625" style="100" customWidth="1"/>
    <col min="516" max="516" width="5.125" style="100" customWidth="1"/>
    <col min="517" max="517" width="13.125" style="100" customWidth="1"/>
    <col min="518" max="518" width="16.75" style="100" customWidth="1"/>
    <col min="519" max="519" width="15.625" style="100" customWidth="1"/>
    <col min="520" max="520" width="13.125" style="100" customWidth="1"/>
    <col min="521" max="521" width="16.625" style="100" customWidth="1"/>
    <col min="522" max="522" width="12.5" style="100" customWidth="1"/>
    <col min="523" max="768" width="9" style="100"/>
    <col min="769" max="769" width="13.125" style="100" customWidth="1"/>
    <col min="770" max="770" width="19.375" style="100" customWidth="1"/>
    <col min="771" max="771" width="15.625" style="100" customWidth="1"/>
    <col min="772" max="772" width="5.125" style="100" customWidth="1"/>
    <col min="773" max="773" width="13.125" style="100" customWidth="1"/>
    <col min="774" max="774" width="16.75" style="100" customWidth="1"/>
    <col min="775" max="775" width="15.625" style="100" customWidth="1"/>
    <col min="776" max="776" width="13.125" style="100" customWidth="1"/>
    <col min="777" max="777" width="16.625" style="100" customWidth="1"/>
    <col min="778" max="778" width="12.5" style="100" customWidth="1"/>
    <col min="779" max="1024" width="9" style="100"/>
    <col min="1025" max="1025" width="13.125" style="100" customWidth="1"/>
    <col min="1026" max="1026" width="19.375" style="100" customWidth="1"/>
    <col min="1027" max="1027" width="15.625" style="100" customWidth="1"/>
    <col min="1028" max="1028" width="5.125" style="100" customWidth="1"/>
    <col min="1029" max="1029" width="13.125" style="100" customWidth="1"/>
    <col min="1030" max="1030" width="16.75" style="100" customWidth="1"/>
    <col min="1031" max="1031" width="15.625" style="100" customWidth="1"/>
    <col min="1032" max="1032" width="13.125" style="100" customWidth="1"/>
    <col min="1033" max="1033" width="16.625" style="100" customWidth="1"/>
    <col min="1034" max="1034" width="12.5" style="100" customWidth="1"/>
    <col min="1035" max="1280" width="9" style="100"/>
    <col min="1281" max="1281" width="13.125" style="100" customWidth="1"/>
    <col min="1282" max="1282" width="19.375" style="100" customWidth="1"/>
    <col min="1283" max="1283" width="15.625" style="100" customWidth="1"/>
    <col min="1284" max="1284" width="5.125" style="100" customWidth="1"/>
    <col min="1285" max="1285" width="13.125" style="100" customWidth="1"/>
    <col min="1286" max="1286" width="16.75" style="100" customWidth="1"/>
    <col min="1287" max="1287" width="15.625" style="100" customWidth="1"/>
    <col min="1288" max="1288" width="13.125" style="100" customWidth="1"/>
    <col min="1289" max="1289" width="16.625" style="100" customWidth="1"/>
    <col min="1290" max="1290" width="12.5" style="100" customWidth="1"/>
    <col min="1291" max="1536" width="9" style="100"/>
    <col min="1537" max="1537" width="13.125" style="100" customWidth="1"/>
    <col min="1538" max="1538" width="19.375" style="100" customWidth="1"/>
    <col min="1539" max="1539" width="15.625" style="100" customWidth="1"/>
    <col min="1540" max="1540" width="5.125" style="100" customWidth="1"/>
    <col min="1541" max="1541" width="13.125" style="100" customWidth="1"/>
    <col min="1542" max="1542" width="16.75" style="100" customWidth="1"/>
    <col min="1543" max="1543" width="15.625" style="100" customWidth="1"/>
    <col min="1544" max="1544" width="13.125" style="100" customWidth="1"/>
    <col min="1545" max="1545" width="16.625" style="100" customWidth="1"/>
    <col min="1546" max="1546" width="12.5" style="100" customWidth="1"/>
    <col min="1547" max="1792" width="9" style="100"/>
    <col min="1793" max="1793" width="13.125" style="100" customWidth="1"/>
    <col min="1794" max="1794" width="19.375" style="100" customWidth="1"/>
    <col min="1795" max="1795" width="15.625" style="100" customWidth="1"/>
    <col min="1796" max="1796" width="5.125" style="100" customWidth="1"/>
    <col min="1797" max="1797" width="13.125" style="100" customWidth="1"/>
    <col min="1798" max="1798" width="16.75" style="100" customWidth="1"/>
    <col min="1799" max="1799" width="15.625" style="100" customWidth="1"/>
    <col min="1800" max="1800" width="13.125" style="100" customWidth="1"/>
    <col min="1801" max="1801" width="16.625" style="100" customWidth="1"/>
    <col min="1802" max="1802" width="12.5" style="100" customWidth="1"/>
    <col min="1803" max="2048" width="9" style="100"/>
    <col min="2049" max="2049" width="13.125" style="100" customWidth="1"/>
    <col min="2050" max="2050" width="19.375" style="100" customWidth="1"/>
    <col min="2051" max="2051" width="15.625" style="100" customWidth="1"/>
    <col min="2052" max="2052" width="5.125" style="100" customWidth="1"/>
    <col min="2053" max="2053" width="13.125" style="100" customWidth="1"/>
    <col min="2054" max="2054" width="16.75" style="100" customWidth="1"/>
    <col min="2055" max="2055" width="15.625" style="100" customWidth="1"/>
    <col min="2056" max="2056" width="13.125" style="100" customWidth="1"/>
    <col min="2057" max="2057" width="16.625" style="100" customWidth="1"/>
    <col min="2058" max="2058" width="12.5" style="100" customWidth="1"/>
    <col min="2059" max="2304" width="9" style="100"/>
    <col min="2305" max="2305" width="13.125" style="100" customWidth="1"/>
    <col min="2306" max="2306" width="19.375" style="100" customWidth="1"/>
    <col min="2307" max="2307" width="15.625" style="100" customWidth="1"/>
    <col min="2308" max="2308" width="5.125" style="100" customWidth="1"/>
    <col min="2309" max="2309" width="13.125" style="100" customWidth="1"/>
    <col min="2310" max="2310" width="16.75" style="100" customWidth="1"/>
    <col min="2311" max="2311" width="15.625" style="100" customWidth="1"/>
    <col min="2312" max="2312" width="13.125" style="100" customWidth="1"/>
    <col min="2313" max="2313" width="16.625" style="100" customWidth="1"/>
    <col min="2314" max="2314" width="12.5" style="100" customWidth="1"/>
    <col min="2315" max="2560" width="9" style="100"/>
    <col min="2561" max="2561" width="13.125" style="100" customWidth="1"/>
    <col min="2562" max="2562" width="19.375" style="100" customWidth="1"/>
    <col min="2563" max="2563" width="15.625" style="100" customWidth="1"/>
    <col min="2564" max="2564" width="5.125" style="100" customWidth="1"/>
    <col min="2565" max="2565" width="13.125" style="100" customWidth="1"/>
    <col min="2566" max="2566" width="16.75" style="100" customWidth="1"/>
    <col min="2567" max="2567" width="15.625" style="100" customWidth="1"/>
    <col min="2568" max="2568" width="13.125" style="100" customWidth="1"/>
    <col min="2569" max="2569" width="16.625" style="100" customWidth="1"/>
    <col min="2570" max="2570" width="12.5" style="100" customWidth="1"/>
    <col min="2571" max="2816" width="9" style="100"/>
    <col min="2817" max="2817" width="13.125" style="100" customWidth="1"/>
    <col min="2818" max="2818" width="19.375" style="100" customWidth="1"/>
    <col min="2819" max="2819" width="15.625" style="100" customWidth="1"/>
    <col min="2820" max="2820" width="5.125" style="100" customWidth="1"/>
    <col min="2821" max="2821" width="13.125" style="100" customWidth="1"/>
    <col min="2822" max="2822" width="16.75" style="100" customWidth="1"/>
    <col min="2823" max="2823" width="15.625" style="100" customWidth="1"/>
    <col min="2824" max="2824" width="13.125" style="100" customWidth="1"/>
    <col min="2825" max="2825" width="16.625" style="100" customWidth="1"/>
    <col min="2826" max="2826" width="12.5" style="100" customWidth="1"/>
    <col min="2827" max="3072" width="9" style="100"/>
    <col min="3073" max="3073" width="13.125" style="100" customWidth="1"/>
    <col min="3074" max="3074" width="19.375" style="100" customWidth="1"/>
    <col min="3075" max="3075" width="15.625" style="100" customWidth="1"/>
    <col min="3076" max="3076" width="5.125" style="100" customWidth="1"/>
    <col min="3077" max="3077" width="13.125" style="100" customWidth="1"/>
    <col min="3078" max="3078" width="16.75" style="100" customWidth="1"/>
    <col min="3079" max="3079" width="15.625" style="100" customWidth="1"/>
    <col min="3080" max="3080" width="13.125" style="100" customWidth="1"/>
    <col min="3081" max="3081" width="16.625" style="100" customWidth="1"/>
    <col min="3082" max="3082" width="12.5" style="100" customWidth="1"/>
    <col min="3083" max="3328" width="9" style="100"/>
    <col min="3329" max="3329" width="13.125" style="100" customWidth="1"/>
    <col min="3330" max="3330" width="19.375" style="100" customWidth="1"/>
    <col min="3331" max="3331" width="15.625" style="100" customWidth="1"/>
    <col min="3332" max="3332" width="5.125" style="100" customWidth="1"/>
    <col min="3333" max="3333" width="13.125" style="100" customWidth="1"/>
    <col min="3334" max="3334" width="16.75" style="100" customWidth="1"/>
    <col min="3335" max="3335" width="15.625" style="100" customWidth="1"/>
    <col min="3336" max="3336" width="13.125" style="100" customWidth="1"/>
    <col min="3337" max="3337" width="16.625" style="100" customWidth="1"/>
    <col min="3338" max="3338" width="12.5" style="100" customWidth="1"/>
    <col min="3339" max="3584" width="9" style="100"/>
    <col min="3585" max="3585" width="13.125" style="100" customWidth="1"/>
    <col min="3586" max="3586" width="19.375" style="100" customWidth="1"/>
    <col min="3587" max="3587" width="15.625" style="100" customWidth="1"/>
    <col min="3588" max="3588" width="5.125" style="100" customWidth="1"/>
    <col min="3589" max="3589" width="13.125" style="100" customWidth="1"/>
    <col min="3590" max="3590" width="16.75" style="100" customWidth="1"/>
    <col min="3591" max="3591" width="15.625" style="100" customWidth="1"/>
    <col min="3592" max="3592" width="13.125" style="100" customWidth="1"/>
    <col min="3593" max="3593" width="16.625" style="100" customWidth="1"/>
    <col min="3594" max="3594" width="12.5" style="100" customWidth="1"/>
    <col min="3595" max="3840" width="9" style="100"/>
    <col min="3841" max="3841" width="13.125" style="100" customWidth="1"/>
    <col min="3842" max="3842" width="19.375" style="100" customWidth="1"/>
    <col min="3843" max="3843" width="15.625" style="100" customWidth="1"/>
    <col min="3844" max="3844" width="5.125" style="100" customWidth="1"/>
    <col min="3845" max="3845" width="13.125" style="100" customWidth="1"/>
    <col min="3846" max="3846" width="16.75" style="100" customWidth="1"/>
    <col min="3847" max="3847" width="15.625" style="100" customWidth="1"/>
    <col min="3848" max="3848" width="13.125" style="100" customWidth="1"/>
    <col min="3849" max="3849" width="16.625" style="100" customWidth="1"/>
    <col min="3850" max="3850" width="12.5" style="100" customWidth="1"/>
    <col min="3851" max="4096" width="9" style="100"/>
    <col min="4097" max="4097" width="13.125" style="100" customWidth="1"/>
    <col min="4098" max="4098" width="19.375" style="100" customWidth="1"/>
    <col min="4099" max="4099" width="15.625" style="100" customWidth="1"/>
    <col min="4100" max="4100" width="5.125" style="100" customWidth="1"/>
    <col min="4101" max="4101" width="13.125" style="100" customWidth="1"/>
    <col min="4102" max="4102" width="16.75" style="100" customWidth="1"/>
    <col min="4103" max="4103" width="15.625" style="100" customWidth="1"/>
    <col min="4104" max="4104" width="13.125" style="100" customWidth="1"/>
    <col min="4105" max="4105" width="16.625" style="100" customWidth="1"/>
    <col min="4106" max="4106" width="12.5" style="100" customWidth="1"/>
    <col min="4107" max="4352" width="9" style="100"/>
    <col min="4353" max="4353" width="13.125" style="100" customWidth="1"/>
    <col min="4354" max="4354" width="19.375" style="100" customWidth="1"/>
    <col min="4355" max="4355" width="15.625" style="100" customWidth="1"/>
    <col min="4356" max="4356" width="5.125" style="100" customWidth="1"/>
    <col min="4357" max="4357" width="13.125" style="100" customWidth="1"/>
    <col min="4358" max="4358" width="16.75" style="100" customWidth="1"/>
    <col min="4359" max="4359" width="15.625" style="100" customWidth="1"/>
    <col min="4360" max="4360" width="13.125" style="100" customWidth="1"/>
    <col min="4361" max="4361" width="16.625" style="100" customWidth="1"/>
    <col min="4362" max="4362" width="12.5" style="100" customWidth="1"/>
    <col min="4363" max="4608" width="9" style="100"/>
    <col min="4609" max="4609" width="13.125" style="100" customWidth="1"/>
    <col min="4610" max="4610" width="19.375" style="100" customWidth="1"/>
    <col min="4611" max="4611" width="15.625" style="100" customWidth="1"/>
    <col min="4612" max="4612" width="5.125" style="100" customWidth="1"/>
    <col min="4613" max="4613" width="13.125" style="100" customWidth="1"/>
    <col min="4614" max="4614" width="16.75" style="100" customWidth="1"/>
    <col min="4615" max="4615" width="15.625" style="100" customWidth="1"/>
    <col min="4616" max="4616" width="13.125" style="100" customWidth="1"/>
    <col min="4617" max="4617" width="16.625" style="100" customWidth="1"/>
    <col min="4618" max="4618" width="12.5" style="100" customWidth="1"/>
    <col min="4619" max="4864" width="9" style="100"/>
    <col min="4865" max="4865" width="13.125" style="100" customWidth="1"/>
    <col min="4866" max="4866" width="19.375" style="100" customWidth="1"/>
    <col min="4867" max="4867" width="15.625" style="100" customWidth="1"/>
    <col min="4868" max="4868" width="5.125" style="100" customWidth="1"/>
    <col min="4869" max="4869" width="13.125" style="100" customWidth="1"/>
    <col min="4870" max="4870" width="16.75" style="100" customWidth="1"/>
    <col min="4871" max="4871" width="15.625" style="100" customWidth="1"/>
    <col min="4872" max="4872" width="13.125" style="100" customWidth="1"/>
    <col min="4873" max="4873" width="16.625" style="100" customWidth="1"/>
    <col min="4874" max="4874" width="12.5" style="100" customWidth="1"/>
    <col min="4875" max="5120" width="9" style="100"/>
    <col min="5121" max="5121" width="13.125" style="100" customWidth="1"/>
    <col min="5122" max="5122" width="19.375" style="100" customWidth="1"/>
    <col min="5123" max="5123" width="15.625" style="100" customWidth="1"/>
    <col min="5124" max="5124" width="5.125" style="100" customWidth="1"/>
    <col min="5125" max="5125" width="13.125" style="100" customWidth="1"/>
    <col min="5126" max="5126" width="16.75" style="100" customWidth="1"/>
    <col min="5127" max="5127" width="15.625" style="100" customWidth="1"/>
    <col min="5128" max="5128" width="13.125" style="100" customWidth="1"/>
    <col min="5129" max="5129" width="16.625" style="100" customWidth="1"/>
    <col min="5130" max="5130" width="12.5" style="100" customWidth="1"/>
    <col min="5131" max="5376" width="9" style="100"/>
    <col min="5377" max="5377" width="13.125" style="100" customWidth="1"/>
    <col min="5378" max="5378" width="19.375" style="100" customWidth="1"/>
    <col min="5379" max="5379" width="15.625" style="100" customWidth="1"/>
    <col min="5380" max="5380" width="5.125" style="100" customWidth="1"/>
    <col min="5381" max="5381" width="13.125" style="100" customWidth="1"/>
    <col min="5382" max="5382" width="16.75" style="100" customWidth="1"/>
    <col min="5383" max="5383" width="15.625" style="100" customWidth="1"/>
    <col min="5384" max="5384" width="13.125" style="100" customWidth="1"/>
    <col min="5385" max="5385" width="16.625" style="100" customWidth="1"/>
    <col min="5386" max="5386" width="12.5" style="100" customWidth="1"/>
    <col min="5387" max="5632" width="9" style="100"/>
    <col min="5633" max="5633" width="13.125" style="100" customWidth="1"/>
    <col min="5634" max="5634" width="19.375" style="100" customWidth="1"/>
    <col min="5635" max="5635" width="15.625" style="100" customWidth="1"/>
    <col min="5636" max="5636" width="5.125" style="100" customWidth="1"/>
    <col min="5637" max="5637" width="13.125" style="100" customWidth="1"/>
    <col min="5638" max="5638" width="16.75" style="100" customWidth="1"/>
    <col min="5639" max="5639" width="15.625" style="100" customWidth="1"/>
    <col min="5640" max="5640" width="13.125" style="100" customWidth="1"/>
    <col min="5641" max="5641" width="16.625" style="100" customWidth="1"/>
    <col min="5642" max="5642" width="12.5" style="100" customWidth="1"/>
    <col min="5643" max="5888" width="9" style="100"/>
    <col min="5889" max="5889" width="13.125" style="100" customWidth="1"/>
    <col min="5890" max="5890" width="19.375" style="100" customWidth="1"/>
    <col min="5891" max="5891" width="15.625" style="100" customWidth="1"/>
    <col min="5892" max="5892" width="5.125" style="100" customWidth="1"/>
    <col min="5893" max="5893" width="13.125" style="100" customWidth="1"/>
    <col min="5894" max="5894" width="16.75" style="100" customWidth="1"/>
    <col min="5895" max="5895" width="15.625" style="100" customWidth="1"/>
    <col min="5896" max="5896" width="13.125" style="100" customWidth="1"/>
    <col min="5897" max="5897" width="16.625" style="100" customWidth="1"/>
    <col min="5898" max="5898" width="12.5" style="100" customWidth="1"/>
    <col min="5899" max="6144" width="9" style="100"/>
    <col min="6145" max="6145" width="13.125" style="100" customWidth="1"/>
    <col min="6146" max="6146" width="19.375" style="100" customWidth="1"/>
    <col min="6147" max="6147" width="15.625" style="100" customWidth="1"/>
    <col min="6148" max="6148" width="5.125" style="100" customWidth="1"/>
    <col min="6149" max="6149" width="13.125" style="100" customWidth="1"/>
    <col min="6150" max="6150" width="16.75" style="100" customWidth="1"/>
    <col min="6151" max="6151" width="15.625" style="100" customWidth="1"/>
    <col min="6152" max="6152" width="13.125" style="100" customWidth="1"/>
    <col min="6153" max="6153" width="16.625" style="100" customWidth="1"/>
    <col min="6154" max="6154" width="12.5" style="100" customWidth="1"/>
    <col min="6155" max="6400" width="9" style="100"/>
    <col min="6401" max="6401" width="13.125" style="100" customWidth="1"/>
    <col min="6402" max="6402" width="19.375" style="100" customWidth="1"/>
    <col min="6403" max="6403" width="15.625" style="100" customWidth="1"/>
    <col min="6404" max="6404" width="5.125" style="100" customWidth="1"/>
    <col min="6405" max="6405" width="13.125" style="100" customWidth="1"/>
    <col min="6406" max="6406" width="16.75" style="100" customWidth="1"/>
    <col min="6407" max="6407" width="15.625" style="100" customWidth="1"/>
    <col min="6408" max="6408" width="13.125" style="100" customWidth="1"/>
    <col min="6409" max="6409" width="16.625" style="100" customWidth="1"/>
    <col min="6410" max="6410" width="12.5" style="100" customWidth="1"/>
    <col min="6411" max="6656" width="9" style="100"/>
    <col min="6657" max="6657" width="13.125" style="100" customWidth="1"/>
    <col min="6658" max="6658" width="19.375" style="100" customWidth="1"/>
    <col min="6659" max="6659" width="15.625" style="100" customWidth="1"/>
    <col min="6660" max="6660" width="5.125" style="100" customWidth="1"/>
    <col min="6661" max="6661" width="13.125" style="100" customWidth="1"/>
    <col min="6662" max="6662" width="16.75" style="100" customWidth="1"/>
    <col min="6663" max="6663" width="15.625" style="100" customWidth="1"/>
    <col min="6664" max="6664" width="13.125" style="100" customWidth="1"/>
    <col min="6665" max="6665" width="16.625" style="100" customWidth="1"/>
    <col min="6666" max="6666" width="12.5" style="100" customWidth="1"/>
    <col min="6667" max="6912" width="9" style="100"/>
    <col min="6913" max="6913" width="13.125" style="100" customWidth="1"/>
    <col min="6914" max="6914" width="19.375" style="100" customWidth="1"/>
    <col min="6915" max="6915" width="15.625" style="100" customWidth="1"/>
    <col min="6916" max="6916" width="5.125" style="100" customWidth="1"/>
    <col min="6917" max="6917" width="13.125" style="100" customWidth="1"/>
    <col min="6918" max="6918" width="16.75" style="100" customWidth="1"/>
    <col min="6919" max="6919" width="15.625" style="100" customWidth="1"/>
    <col min="6920" max="6920" width="13.125" style="100" customWidth="1"/>
    <col min="6921" max="6921" width="16.625" style="100" customWidth="1"/>
    <col min="6922" max="6922" width="12.5" style="100" customWidth="1"/>
    <col min="6923" max="7168" width="9" style="100"/>
    <col min="7169" max="7169" width="13.125" style="100" customWidth="1"/>
    <col min="7170" max="7170" width="19.375" style="100" customWidth="1"/>
    <col min="7171" max="7171" width="15.625" style="100" customWidth="1"/>
    <col min="7172" max="7172" width="5.125" style="100" customWidth="1"/>
    <col min="7173" max="7173" width="13.125" style="100" customWidth="1"/>
    <col min="7174" max="7174" width="16.75" style="100" customWidth="1"/>
    <col min="7175" max="7175" width="15.625" style="100" customWidth="1"/>
    <col min="7176" max="7176" width="13.125" style="100" customWidth="1"/>
    <col min="7177" max="7177" width="16.625" style="100" customWidth="1"/>
    <col min="7178" max="7178" width="12.5" style="100" customWidth="1"/>
    <col min="7179" max="7424" width="9" style="100"/>
    <col min="7425" max="7425" width="13.125" style="100" customWidth="1"/>
    <col min="7426" max="7426" width="19.375" style="100" customWidth="1"/>
    <col min="7427" max="7427" width="15.625" style="100" customWidth="1"/>
    <col min="7428" max="7428" width="5.125" style="100" customWidth="1"/>
    <col min="7429" max="7429" width="13.125" style="100" customWidth="1"/>
    <col min="7430" max="7430" width="16.75" style="100" customWidth="1"/>
    <col min="7431" max="7431" width="15.625" style="100" customWidth="1"/>
    <col min="7432" max="7432" width="13.125" style="100" customWidth="1"/>
    <col min="7433" max="7433" width="16.625" style="100" customWidth="1"/>
    <col min="7434" max="7434" width="12.5" style="100" customWidth="1"/>
    <col min="7435" max="7680" width="9" style="100"/>
    <col min="7681" max="7681" width="13.125" style="100" customWidth="1"/>
    <col min="7682" max="7682" width="19.375" style="100" customWidth="1"/>
    <col min="7683" max="7683" width="15.625" style="100" customWidth="1"/>
    <col min="7684" max="7684" width="5.125" style="100" customWidth="1"/>
    <col min="7685" max="7685" width="13.125" style="100" customWidth="1"/>
    <col min="7686" max="7686" width="16.75" style="100" customWidth="1"/>
    <col min="7687" max="7687" width="15.625" style="100" customWidth="1"/>
    <col min="7688" max="7688" width="13.125" style="100" customWidth="1"/>
    <col min="7689" max="7689" width="16.625" style="100" customWidth="1"/>
    <col min="7690" max="7690" width="12.5" style="100" customWidth="1"/>
    <col min="7691" max="7936" width="9" style="100"/>
    <col min="7937" max="7937" width="13.125" style="100" customWidth="1"/>
    <col min="7938" max="7938" width="19.375" style="100" customWidth="1"/>
    <col min="7939" max="7939" width="15.625" style="100" customWidth="1"/>
    <col min="7940" max="7940" width="5.125" style="100" customWidth="1"/>
    <col min="7941" max="7941" width="13.125" style="100" customWidth="1"/>
    <col min="7942" max="7942" width="16.75" style="100" customWidth="1"/>
    <col min="7943" max="7943" width="15.625" style="100" customWidth="1"/>
    <col min="7944" max="7944" width="13.125" style="100" customWidth="1"/>
    <col min="7945" max="7945" width="16.625" style="100" customWidth="1"/>
    <col min="7946" max="7946" width="12.5" style="100" customWidth="1"/>
    <col min="7947" max="8192" width="9" style="100"/>
    <col min="8193" max="8193" width="13.125" style="100" customWidth="1"/>
    <col min="8194" max="8194" width="19.375" style="100" customWidth="1"/>
    <col min="8195" max="8195" width="15.625" style="100" customWidth="1"/>
    <col min="8196" max="8196" width="5.125" style="100" customWidth="1"/>
    <col min="8197" max="8197" width="13.125" style="100" customWidth="1"/>
    <col min="8198" max="8198" width="16.75" style="100" customWidth="1"/>
    <col min="8199" max="8199" width="15.625" style="100" customWidth="1"/>
    <col min="8200" max="8200" width="13.125" style="100" customWidth="1"/>
    <col min="8201" max="8201" width="16.625" style="100" customWidth="1"/>
    <col min="8202" max="8202" width="12.5" style="100" customWidth="1"/>
    <col min="8203" max="8448" width="9" style="100"/>
    <col min="8449" max="8449" width="13.125" style="100" customWidth="1"/>
    <col min="8450" max="8450" width="19.375" style="100" customWidth="1"/>
    <col min="8451" max="8451" width="15.625" style="100" customWidth="1"/>
    <col min="8452" max="8452" width="5.125" style="100" customWidth="1"/>
    <col min="8453" max="8453" width="13.125" style="100" customWidth="1"/>
    <col min="8454" max="8454" width="16.75" style="100" customWidth="1"/>
    <col min="8455" max="8455" width="15.625" style="100" customWidth="1"/>
    <col min="8456" max="8456" width="13.125" style="100" customWidth="1"/>
    <col min="8457" max="8457" width="16.625" style="100" customWidth="1"/>
    <col min="8458" max="8458" width="12.5" style="100" customWidth="1"/>
    <col min="8459" max="8704" width="9" style="100"/>
    <col min="8705" max="8705" width="13.125" style="100" customWidth="1"/>
    <col min="8706" max="8706" width="19.375" style="100" customWidth="1"/>
    <col min="8707" max="8707" width="15.625" style="100" customWidth="1"/>
    <col min="8708" max="8708" width="5.125" style="100" customWidth="1"/>
    <col min="8709" max="8709" width="13.125" style="100" customWidth="1"/>
    <col min="8710" max="8710" width="16.75" style="100" customWidth="1"/>
    <col min="8711" max="8711" width="15.625" style="100" customWidth="1"/>
    <col min="8712" max="8712" width="13.125" style="100" customWidth="1"/>
    <col min="8713" max="8713" width="16.625" style="100" customWidth="1"/>
    <col min="8714" max="8714" width="12.5" style="100" customWidth="1"/>
    <col min="8715" max="8960" width="9" style="100"/>
    <col min="8961" max="8961" width="13.125" style="100" customWidth="1"/>
    <col min="8962" max="8962" width="19.375" style="100" customWidth="1"/>
    <col min="8963" max="8963" width="15.625" style="100" customWidth="1"/>
    <col min="8964" max="8964" width="5.125" style="100" customWidth="1"/>
    <col min="8965" max="8965" width="13.125" style="100" customWidth="1"/>
    <col min="8966" max="8966" width="16.75" style="100" customWidth="1"/>
    <col min="8967" max="8967" width="15.625" style="100" customWidth="1"/>
    <col min="8968" max="8968" width="13.125" style="100" customWidth="1"/>
    <col min="8969" max="8969" width="16.625" style="100" customWidth="1"/>
    <col min="8970" max="8970" width="12.5" style="100" customWidth="1"/>
    <col min="8971" max="9216" width="9" style="100"/>
    <col min="9217" max="9217" width="13.125" style="100" customWidth="1"/>
    <col min="9218" max="9218" width="19.375" style="100" customWidth="1"/>
    <col min="9219" max="9219" width="15.625" style="100" customWidth="1"/>
    <col min="9220" max="9220" width="5.125" style="100" customWidth="1"/>
    <col min="9221" max="9221" width="13.125" style="100" customWidth="1"/>
    <col min="9222" max="9222" width="16.75" style="100" customWidth="1"/>
    <col min="9223" max="9223" width="15.625" style="100" customWidth="1"/>
    <col min="9224" max="9224" width="13.125" style="100" customWidth="1"/>
    <col min="9225" max="9225" width="16.625" style="100" customWidth="1"/>
    <col min="9226" max="9226" width="12.5" style="100" customWidth="1"/>
    <col min="9227" max="9472" width="9" style="100"/>
    <col min="9473" max="9473" width="13.125" style="100" customWidth="1"/>
    <col min="9474" max="9474" width="19.375" style="100" customWidth="1"/>
    <col min="9475" max="9475" width="15.625" style="100" customWidth="1"/>
    <col min="9476" max="9476" width="5.125" style="100" customWidth="1"/>
    <col min="9477" max="9477" width="13.125" style="100" customWidth="1"/>
    <col min="9478" max="9478" width="16.75" style="100" customWidth="1"/>
    <col min="9479" max="9479" width="15.625" style="100" customWidth="1"/>
    <col min="9480" max="9480" width="13.125" style="100" customWidth="1"/>
    <col min="9481" max="9481" width="16.625" style="100" customWidth="1"/>
    <col min="9482" max="9482" width="12.5" style="100" customWidth="1"/>
    <col min="9483" max="9728" width="9" style="100"/>
    <col min="9729" max="9729" width="13.125" style="100" customWidth="1"/>
    <col min="9730" max="9730" width="19.375" style="100" customWidth="1"/>
    <col min="9731" max="9731" width="15.625" style="100" customWidth="1"/>
    <col min="9732" max="9732" width="5.125" style="100" customWidth="1"/>
    <col min="9733" max="9733" width="13.125" style="100" customWidth="1"/>
    <col min="9734" max="9734" width="16.75" style="100" customWidth="1"/>
    <col min="9735" max="9735" width="15.625" style="100" customWidth="1"/>
    <col min="9736" max="9736" width="13.125" style="100" customWidth="1"/>
    <col min="9737" max="9737" width="16.625" style="100" customWidth="1"/>
    <col min="9738" max="9738" width="12.5" style="100" customWidth="1"/>
    <col min="9739" max="9984" width="9" style="100"/>
    <col min="9985" max="9985" width="13.125" style="100" customWidth="1"/>
    <col min="9986" max="9986" width="19.375" style="100" customWidth="1"/>
    <col min="9987" max="9987" width="15.625" style="100" customWidth="1"/>
    <col min="9988" max="9988" width="5.125" style="100" customWidth="1"/>
    <col min="9989" max="9989" width="13.125" style="100" customWidth="1"/>
    <col min="9990" max="9990" width="16.75" style="100" customWidth="1"/>
    <col min="9991" max="9991" width="15.625" style="100" customWidth="1"/>
    <col min="9992" max="9992" width="13.125" style="100" customWidth="1"/>
    <col min="9993" max="9993" width="16.625" style="100" customWidth="1"/>
    <col min="9994" max="9994" width="12.5" style="100" customWidth="1"/>
    <col min="9995" max="10240" width="9" style="100"/>
    <col min="10241" max="10241" width="13.125" style="100" customWidth="1"/>
    <col min="10242" max="10242" width="19.375" style="100" customWidth="1"/>
    <col min="10243" max="10243" width="15.625" style="100" customWidth="1"/>
    <col min="10244" max="10244" width="5.125" style="100" customWidth="1"/>
    <col min="10245" max="10245" width="13.125" style="100" customWidth="1"/>
    <col min="10246" max="10246" width="16.75" style="100" customWidth="1"/>
    <col min="10247" max="10247" width="15.625" style="100" customWidth="1"/>
    <col min="10248" max="10248" width="13.125" style="100" customWidth="1"/>
    <col min="10249" max="10249" width="16.625" style="100" customWidth="1"/>
    <col min="10250" max="10250" width="12.5" style="100" customWidth="1"/>
    <col min="10251" max="10496" width="9" style="100"/>
    <col min="10497" max="10497" width="13.125" style="100" customWidth="1"/>
    <col min="10498" max="10498" width="19.375" style="100" customWidth="1"/>
    <col min="10499" max="10499" width="15.625" style="100" customWidth="1"/>
    <col min="10500" max="10500" width="5.125" style="100" customWidth="1"/>
    <col min="10501" max="10501" width="13.125" style="100" customWidth="1"/>
    <col min="10502" max="10502" width="16.75" style="100" customWidth="1"/>
    <col min="10503" max="10503" width="15.625" style="100" customWidth="1"/>
    <col min="10504" max="10504" width="13.125" style="100" customWidth="1"/>
    <col min="10505" max="10505" width="16.625" style="100" customWidth="1"/>
    <col min="10506" max="10506" width="12.5" style="100" customWidth="1"/>
    <col min="10507" max="10752" width="9" style="100"/>
    <col min="10753" max="10753" width="13.125" style="100" customWidth="1"/>
    <col min="10754" max="10754" width="19.375" style="100" customWidth="1"/>
    <col min="10755" max="10755" width="15.625" style="100" customWidth="1"/>
    <col min="10756" max="10756" width="5.125" style="100" customWidth="1"/>
    <col min="10757" max="10757" width="13.125" style="100" customWidth="1"/>
    <col min="10758" max="10758" width="16.75" style="100" customWidth="1"/>
    <col min="10759" max="10759" width="15.625" style="100" customWidth="1"/>
    <col min="10760" max="10760" width="13.125" style="100" customWidth="1"/>
    <col min="10761" max="10761" width="16.625" style="100" customWidth="1"/>
    <col min="10762" max="10762" width="12.5" style="100" customWidth="1"/>
    <col min="10763" max="11008" width="9" style="100"/>
    <col min="11009" max="11009" width="13.125" style="100" customWidth="1"/>
    <col min="11010" max="11010" width="19.375" style="100" customWidth="1"/>
    <col min="11011" max="11011" width="15.625" style="100" customWidth="1"/>
    <col min="11012" max="11012" width="5.125" style="100" customWidth="1"/>
    <col min="11013" max="11013" width="13.125" style="100" customWidth="1"/>
    <col min="11014" max="11014" width="16.75" style="100" customWidth="1"/>
    <col min="11015" max="11015" width="15.625" style="100" customWidth="1"/>
    <col min="11016" max="11016" width="13.125" style="100" customWidth="1"/>
    <col min="11017" max="11017" width="16.625" style="100" customWidth="1"/>
    <col min="11018" max="11018" width="12.5" style="100" customWidth="1"/>
    <col min="11019" max="11264" width="9" style="100"/>
    <col min="11265" max="11265" width="13.125" style="100" customWidth="1"/>
    <col min="11266" max="11266" width="19.375" style="100" customWidth="1"/>
    <col min="11267" max="11267" width="15.625" style="100" customWidth="1"/>
    <col min="11268" max="11268" width="5.125" style="100" customWidth="1"/>
    <col min="11269" max="11269" width="13.125" style="100" customWidth="1"/>
    <col min="11270" max="11270" width="16.75" style="100" customWidth="1"/>
    <col min="11271" max="11271" width="15.625" style="100" customWidth="1"/>
    <col min="11272" max="11272" width="13.125" style="100" customWidth="1"/>
    <col min="11273" max="11273" width="16.625" style="100" customWidth="1"/>
    <col min="11274" max="11274" width="12.5" style="100" customWidth="1"/>
    <col min="11275" max="11520" width="9" style="100"/>
    <col min="11521" max="11521" width="13.125" style="100" customWidth="1"/>
    <col min="11522" max="11522" width="19.375" style="100" customWidth="1"/>
    <col min="11523" max="11523" width="15.625" style="100" customWidth="1"/>
    <col min="11524" max="11524" width="5.125" style="100" customWidth="1"/>
    <col min="11525" max="11525" width="13.125" style="100" customWidth="1"/>
    <col min="11526" max="11526" width="16.75" style="100" customWidth="1"/>
    <col min="11527" max="11527" width="15.625" style="100" customWidth="1"/>
    <col min="11528" max="11528" width="13.125" style="100" customWidth="1"/>
    <col min="11529" max="11529" width="16.625" style="100" customWidth="1"/>
    <col min="11530" max="11530" width="12.5" style="100" customWidth="1"/>
    <col min="11531" max="11776" width="9" style="100"/>
    <col min="11777" max="11777" width="13.125" style="100" customWidth="1"/>
    <col min="11778" max="11778" width="19.375" style="100" customWidth="1"/>
    <col min="11779" max="11779" width="15.625" style="100" customWidth="1"/>
    <col min="11780" max="11780" width="5.125" style="100" customWidth="1"/>
    <col min="11781" max="11781" width="13.125" style="100" customWidth="1"/>
    <col min="11782" max="11782" width="16.75" style="100" customWidth="1"/>
    <col min="11783" max="11783" width="15.625" style="100" customWidth="1"/>
    <col min="11784" max="11784" width="13.125" style="100" customWidth="1"/>
    <col min="11785" max="11785" width="16.625" style="100" customWidth="1"/>
    <col min="11786" max="11786" width="12.5" style="100" customWidth="1"/>
    <col min="11787" max="12032" width="9" style="100"/>
    <col min="12033" max="12033" width="13.125" style="100" customWidth="1"/>
    <col min="12034" max="12034" width="19.375" style="100" customWidth="1"/>
    <col min="12035" max="12035" width="15.625" style="100" customWidth="1"/>
    <col min="12036" max="12036" width="5.125" style="100" customWidth="1"/>
    <col min="12037" max="12037" width="13.125" style="100" customWidth="1"/>
    <col min="12038" max="12038" width="16.75" style="100" customWidth="1"/>
    <col min="12039" max="12039" width="15.625" style="100" customWidth="1"/>
    <col min="12040" max="12040" width="13.125" style="100" customWidth="1"/>
    <col min="12041" max="12041" width="16.625" style="100" customWidth="1"/>
    <col min="12042" max="12042" width="12.5" style="100" customWidth="1"/>
    <col min="12043" max="12288" width="9" style="100"/>
    <col min="12289" max="12289" width="13.125" style="100" customWidth="1"/>
    <col min="12290" max="12290" width="19.375" style="100" customWidth="1"/>
    <col min="12291" max="12291" width="15.625" style="100" customWidth="1"/>
    <col min="12292" max="12292" width="5.125" style="100" customWidth="1"/>
    <col min="12293" max="12293" width="13.125" style="100" customWidth="1"/>
    <col min="12294" max="12294" width="16.75" style="100" customWidth="1"/>
    <col min="12295" max="12295" width="15.625" style="100" customWidth="1"/>
    <col min="12296" max="12296" width="13.125" style="100" customWidth="1"/>
    <col min="12297" max="12297" width="16.625" style="100" customWidth="1"/>
    <col min="12298" max="12298" width="12.5" style="100" customWidth="1"/>
    <col min="12299" max="12544" width="9" style="100"/>
    <col min="12545" max="12545" width="13.125" style="100" customWidth="1"/>
    <col min="12546" max="12546" width="19.375" style="100" customWidth="1"/>
    <col min="12547" max="12547" width="15.625" style="100" customWidth="1"/>
    <col min="12548" max="12548" width="5.125" style="100" customWidth="1"/>
    <col min="12549" max="12549" width="13.125" style="100" customWidth="1"/>
    <col min="12550" max="12550" width="16.75" style="100" customWidth="1"/>
    <col min="12551" max="12551" width="15.625" style="100" customWidth="1"/>
    <col min="12552" max="12552" width="13.125" style="100" customWidth="1"/>
    <col min="12553" max="12553" width="16.625" style="100" customWidth="1"/>
    <col min="12554" max="12554" width="12.5" style="100" customWidth="1"/>
    <col min="12555" max="12800" width="9" style="100"/>
    <col min="12801" max="12801" width="13.125" style="100" customWidth="1"/>
    <col min="12802" max="12802" width="19.375" style="100" customWidth="1"/>
    <col min="12803" max="12803" width="15.625" style="100" customWidth="1"/>
    <col min="12804" max="12804" width="5.125" style="100" customWidth="1"/>
    <col min="12805" max="12805" width="13.125" style="100" customWidth="1"/>
    <col min="12806" max="12806" width="16.75" style="100" customWidth="1"/>
    <col min="12807" max="12807" width="15.625" style="100" customWidth="1"/>
    <col min="12808" max="12808" width="13.125" style="100" customWidth="1"/>
    <col min="12809" max="12809" width="16.625" style="100" customWidth="1"/>
    <col min="12810" max="12810" width="12.5" style="100" customWidth="1"/>
    <col min="12811" max="13056" width="9" style="100"/>
    <col min="13057" max="13057" width="13.125" style="100" customWidth="1"/>
    <col min="13058" max="13058" width="19.375" style="100" customWidth="1"/>
    <col min="13059" max="13059" width="15.625" style="100" customWidth="1"/>
    <col min="13060" max="13060" width="5.125" style="100" customWidth="1"/>
    <col min="13061" max="13061" width="13.125" style="100" customWidth="1"/>
    <col min="13062" max="13062" width="16.75" style="100" customWidth="1"/>
    <col min="13063" max="13063" width="15.625" style="100" customWidth="1"/>
    <col min="13064" max="13064" width="13.125" style="100" customWidth="1"/>
    <col min="13065" max="13065" width="16.625" style="100" customWidth="1"/>
    <col min="13066" max="13066" width="12.5" style="100" customWidth="1"/>
    <col min="13067" max="13312" width="9" style="100"/>
    <col min="13313" max="13313" width="13.125" style="100" customWidth="1"/>
    <col min="13314" max="13314" width="19.375" style="100" customWidth="1"/>
    <col min="13315" max="13315" width="15.625" style="100" customWidth="1"/>
    <col min="13316" max="13316" width="5.125" style="100" customWidth="1"/>
    <col min="13317" max="13317" width="13.125" style="100" customWidth="1"/>
    <col min="13318" max="13318" width="16.75" style="100" customWidth="1"/>
    <col min="13319" max="13319" width="15.625" style="100" customWidth="1"/>
    <col min="13320" max="13320" width="13.125" style="100" customWidth="1"/>
    <col min="13321" max="13321" width="16.625" style="100" customWidth="1"/>
    <col min="13322" max="13322" width="12.5" style="100" customWidth="1"/>
    <col min="13323" max="13568" width="9" style="100"/>
    <col min="13569" max="13569" width="13.125" style="100" customWidth="1"/>
    <col min="13570" max="13570" width="19.375" style="100" customWidth="1"/>
    <col min="13571" max="13571" width="15.625" style="100" customWidth="1"/>
    <col min="13572" max="13572" width="5.125" style="100" customWidth="1"/>
    <col min="13573" max="13573" width="13.125" style="100" customWidth="1"/>
    <col min="13574" max="13574" width="16.75" style="100" customWidth="1"/>
    <col min="13575" max="13575" width="15.625" style="100" customWidth="1"/>
    <col min="13576" max="13576" width="13.125" style="100" customWidth="1"/>
    <col min="13577" max="13577" width="16.625" style="100" customWidth="1"/>
    <col min="13578" max="13578" width="12.5" style="100" customWidth="1"/>
    <col min="13579" max="13824" width="9" style="100"/>
    <col min="13825" max="13825" width="13.125" style="100" customWidth="1"/>
    <col min="13826" max="13826" width="19.375" style="100" customWidth="1"/>
    <col min="13827" max="13827" width="15.625" style="100" customWidth="1"/>
    <col min="13828" max="13828" width="5.125" style="100" customWidth="1"/>
    <col min="13829" max="13829" width="13.125" style="100" customWidth="1"/>
    <col min="13830" max="13830" width="16.75" style="100" customWidth="1"/>
    <col min="13831" max="13831" width="15.625" style="100" customWidth="1"/>
    <col min="13832" max="13832" width="13.125" style="100" customWidth="1"/>
    <col min="13833" max="13833" width="16.625" style="100" customWidth="1"/>
    <col min="13834" max="13834" width="12.5" style="100" customWidth="1"/>
    <col min="13835" max="14080" width="9" style="100"/>
    <col min="14081" max="14081" width="13.125" style="100" customWidth="1"/>
    <col min="14082" max="14082" width="19.375" style="100" customWidth="1"/>
    <col min="14083" max="14083" width="15.625" style="100" customWidth="1"/>
    <col min="14084" max="14084" width="5.125" style="100" customWidth="1"/>
    <col min="14085" max="14085" width="13.125" style="100" customWidth="1"/>
    <col min="14086" max="14086" width="16.75" style="100" customWidth="1"/>
    <col min="14087" max="14087" width="15.625" style="100" customWidth="1"/>
    <col min="14088" max="14088" width="13.125" style="100" customWidth="1"/>
    <col min="14089" max="14089" width="16.625" style="100" customWidth="1"/>
    <col min="14090" max="14090" width="12.5" style="100" customWidth="1"/>
    <col min="14091" max="14336" width="9" style="100"/>
    <col min="14337" max="14337" width="13.125" style="100" customWidth="1"/>
    <col min="14338" max="14338" width="19.375" style="100" customWidth="1"/>
    <col min="14339" max="14339" width="15.625" style="100" customWidth="1"/>
    <col min="14340" max="14340" width="5.125" style="100" customWidth="1"/>
    <col min="14341" max="14341" width="13.125" style="100" customWidth="1"/>
    <col min="14342" max="14342" width="16.75" style="100" customWidth="1"/>
    <col min="14343" max="14343" width="15.625" style="100" customWidth="1"/>
    <col min="14344" max="14344" width="13.125" style="100" customWidth="1"/>
    <col min="14345" max="14345" width="16.625" style="100" customWidth="1"/>
    <col min="14346" max="14346" width="12.5" style="100" customWidth="1"/>
    <col min="14347" max="14592" width="9" style="100"/>
    <col min="14593" max="14593" width="13.125" style="100" customWidth="1"/>
    <col min="14594" max="14594" width="19.375" style="100" customWidth="1"/>
    <col min="14595" max="14595" width="15.625" style="100" customWidth="1"/>
    <col min="14596" max="14596" width="5.125" style="100" customWidth="1"/>
    <col min="14597" max="14597" width="13.125" style="100" customWidth="1"/>
    <col min="14598" max="14598" width="16.75" style="100" customWidth="1"/>
    <col min="14599" max="14599" width="15.625" style="100" customWidth="1"/>
    <col min="14600" max="14600" width="13.125" style="100" customWidth="1"/>
    <col min="14601" max="14601" width="16.625" style="100" customWidth="1"/>
    <col min="14602" max="14602" width="12.5" style="100" customWidth="1"/>
    <col min="14603" max="14848" width="9" style="100"/>
    <col min="14849" max="14849" width="13.125" style="100" customWidth="1"/>
    <col min="14850" max="14850" width="19.375" style="100" customWidth="1"/>
    <col min="14851" max="14851" width="15.625" style="100" customWidth="1"/>
    <col min="14852" max="14852" width="5.125" style="100" customWidth="1"/>
    <col min="14853" max="14853" width="13.125" style="100" customWidth="1"/>
    <col min="14854" max="14854" width="16.75" style="100" customWidth="1"/>
    <col min="14855" max="14855" width="15.625" style="100" customWidth="1"/>
    <col min="14856" max="14856" width="13.125" style="100" customWidth="1"/>
    <col min="14857" max="14857" width="16.625" style="100" customWidth="1"/>
    <col min="14858" max="14858" width="12.5" style="100" customWidth="1"/>
    <col min="14859" max="15104" width="9" style="100"/>
    <col min="15105" max="15105" width="13.125" style="100" customWidth="1"/>
    <col min="15106" max="15106" width="19.375" style="100" customWidth="1"/>
    <col min="15107" max="15107" width="15.625" style="100" customWidth="1"/>
    <col min="15108" max="15108" width="5.125" style="100" customWidth="1"/>
    <col min="15109" max="15109" width="13.125" style="100" customWidth="1"/>
    <col min="15110" max="15110" width="16.75" style="100" customWidth="1"/>
    <col min="15111" max="15111" width="15.625" style="100" customWidth="1"/>
    <col min="15112" max="15112" width="13.125" style="100" customWidth="1"/>
    <col min="15113" max="15113" width="16.625" style="100" customWidth="1"/>
    <col min="15114" max="15114" width="12.5" style="100" customWidth="1"/>
    <col min="15115" max="15360" width="9" style="100"/>
    <col min="15361" max="15361" width="13.125" style="100" customWidth="1"/>
    <col min="15362" max="15362" width="19.375" style="100" customWidth="1"/>
    <col min="15363" max="15363" width="15.625" style="100" customWidth="1"/>
    <col min="15364" max="15364" width="5.125" style="100" customWidth="1"/>
    <col min="15365" max="15365" width="13.125" style="100" customWidth="1"/>
    <col min="15366" max="15366" width="16.75" style="100" customWidth="1"/>
    <col min="15367" max="15367" width="15.625" style="100" customWidth="1"/>
    <col min="15368" max="15368" width="13.125" style="100" customWidth="1"/>
    <col min="15369" max="15369" width="16.625" style="100" customWidth="1"/>
    <col min="15370" max="15370" width="12.5" style="100" customWidth="1"/>
    <col min="15371" max="15616" width="9" style="100"/>
    <col min="15617" max="15617" width="13.125" style="100" customWidth="1"/>
    <col min="15618" max="15618" width="19.375" style="100" customWidth="1"/>
    <col min="15619" max="15619" width="15.625" style="100" customWidth="1"/>
    <col min="15620" max="15620" width="5.125" style="100" customWidth="1"/>
    <col min="15621" max="15621" width="13.125" style="100" customWidth="1"/>
    <col min="15622" max="15622" width="16.75" style="100" customWidth="1"/>
    <col min="15623" max="15623" width="15.625" style="100" customWidth="1"/>
    <col min="15624" max="15624" width="13.125" style="100" customWidth="1"/>
    <col min="15625" max="15625" width="16.625" style="100" customWidth="1"/>
    <col min="15626" max="15626" width="12.5" style="100" customWidth="1"/>
    <col min="15627" max="15872" width="9" style="100"/>
    <col min="15873" max="15873" width="13.125" style="100" customWidth="1"/>
    <col min="15874" max="15874" width="19.375" style="100" customWidth="1"/>
    <col min="15875" max="15875" width="15.625" style="100" customWidth="1"/>
    <col min="15876" max="15876" width="5.125" style="100" customWidth="1"/>
    <col min="15877" max="15877" width="13.125" style="100" customWidth="1"/>
    <col min="15878" max="15878" width="16.75" style="100" customWidth="1"/>
    <col min="15879" max="15879" width="15.625" style="100" customWidth="1"/>
    <col min="15880" max="15880" width="13.125" style="100" customWidth="1"/>
    <col min="15881" max="15881" width="16.625" style="100" customWidth="1"/>
    <col min="15882" max="15882" width="12.5" style="100" customWidth="1"/>
    <col min="15883" max="16128" width="9" style="100"/>
    <col min="16129" max="16129" width="13.125" style="100" customWidth="1"/>
    <col min="16130" max="16130" width="19.375" style="100" customWidth="1"/>
    <col min="16131" max="16131" width="15.625" style="100" customWidth="1"/>
    <col min="16132" max="16132" width="5.125" style="100" customWidth="1"/>
    <col min="16133" max="16133" width="13.125" style="100" customWidth="1"/>
    <col min="16134" max="16134" width="16.75" style="100" customWidth="1"/>
    <col min="16135" max="16135" width="15.625" style="100" customWidth="1"/>
    <col min="16136" max="16136" width="13.125" style="100" customWidth="1"/>
    <col min="16137" max="16137" width="16.625" style="100" customWidth="1"/>
    <col min="16138" max="16138" width="12.5" style="100" customWidth="1"/>
    <col min="16139" max="16384" width="9" style="100"/>
  </cols>
  <sheetData>
    <row r="1" spans="1:9" ht="19.5" customHeight="1">
      <c r="A1" s="142" t="s">
        <v>23</v>
      </c>
      <c r="B1" s="142"/>
      <c r="C1" s="142"/>
      <c r="F1" s="101" t="s">
        <v>22</v>
      </c>
      <c r="I1" s="143" t="s">
        <v>33</v>
      </c>
    </row>
    <row r="2" spans="1:9" ht="16.149999999999999" customHeight="1">
      <c r="A2" s="102"/>
      <c r="B2" s="102"/>
      <c r="C2" s="103"/>
      <c r="G2" s="104"/>
      <c r="I2" s="143"/>
    </row>
    <row r="3" spans="1:9">
      <c r="A3" s="104">
        <v>340000</v>
      </c>
      <c r="B3" s="105" t="s">
        <v>25</v>
      </c>
      <c r="C3" s="106">
        <f>INT(A3*99/1000)</f>
        <v>33660</v>
      </c>
      <c r="E3" s="107">
        <f>A3</f>
        <v>340000</v>
      </c>
      <c r="F3" s="100" t="s">
        <v>32</v>
      </c>
      <c r="G3" s="106">
        <f>INT(E3*16.14/1000)</f>
        <v>5487</v>
      </c>
    </row>
    <row r="4" spans="1:9">
      <c r="C4" s="108" t="s">
        <v>26</v>
      </c>
      <c r="G4" s="108" t="s">
        <v>27</v>
      </c>
    </row>
    <row r="5" spans="1:9">
      <c r="C5" s="108"/>
      <c r="G5" s="108"/>
    </row>
    <row r="6" spans="1:9">
      <c r="A6" s="109" t="s">
        <v>18</v>
      </c>
      <c r="B6" s="110" t="s">
        <v>21</v>
      </c>
      <c r="C6" s="111" t="s">
        <v>20</v>
      </c>
      <c r="E6" s="109" t="s">
        <v>18</v>
      </c>
      <c r="F6" s="110" t="s">
        <v>19</v>
      </c>
      <c r="G6" s="111" t="s">
        <v>20</v>
      </c>
    </row>
    <row r="7" spans="1:9" ht="18.75">
      <c r="A7" s="110">
        <v>1</v>
      </c>
      <c r="B7" s="112">
        <f>ROUND(C7*$C$3,0)</f>
        <v>33550</v>
      </c>
      <c r="C7" s="113">
        <v>0.99673690000000004</v>
      </c>
      <c r="E7" s="110">
        <v>1</v>
      </c>
      <c r="F7" s="112">
        <f t="shared" ref="F7:F18" si="0">ROUND(G7*$G$3,0)</f>
        <v>5469</v>
      </c>
      <c r="G7" s="113">
        <f t="shared" ref="G7:G18" si="1">C7</f>
        <v>0.99673690000000004</v>
      </c>
    </row>
    <row r="8" spans="1:9" ht="18.75">
      <c r="A8" s="114">
        <v>2</v>
      </c>
      <c r="B8" s="115">
        <f t="shared" ref="B8:B18" si="2">ROUND(C8*$C$3,0)</f>
        <v>66991</v>
      </c>
      <c r="C8" s="116">
        <v>1.9902215000000001</v>
      </c>
      <c r="E8" s="114">
        <v>2</v>
      </c>
      <c r="F8" s="115">
        <f t="shared" si="0"/>
        <v>10920</v>
      </c>
      <c r="G8" s="116">
        <f t="shared" si="1"/>
        <v>1.9902215000000001</v>
      </c>
    </row>
    <row r="9" spans="1:9" ht="18.75">
      <c r="A9" s="110">
        <v>3</v>
      </c>
      <c r="B9" s="112">
        <f t="shared" si="2"/>
        <v>100322</v>
      </c>
      <c r="C9" s="113">
        <v>2.9804642000000001</v>
      </c>
      <c r="E9" s="110">
        <v>3</v>
      </c>
      <c r="F9" s="112">
        <f t="shared" si="0"/>
        <v>16354</v>
      </c>
      <c r="G9" s="113">
        <f t="shared" si="1"/>
        <v>2.9804642000000001</v>
      </c>
    </row>
    <row r="10" spans="1:9" ht="18.75">
      <c r="A10" s="114">
        <v>4</v>
      </c>
      <c r="B10" s="115">
        <f t="shared" si="2"/>
        <v>133545</v>
      </c>
      <c r="C10" s="116">
        <v>3.9674757</v>
      </c>
      <c r="E10" s="114">
        <v>4</v>
      </c>
      <c r="F10" s="115">
        <f t="shared" si="0"/>
        <v>21770</v>
      </c>
      <c r="G10" s="116">
        <f t="shared" si="1"/>
        <v>3.9674757</v>
      </c>
    </row>
    <row r="11" spans="1:9" ht="18.75">
      <c r="A11" s="110">
        <v>5</v>
      </c>
      <c r="B11" s="112">
        <f t="shared" si="2"/>
        <v>166660</v>
      </c>
      <c r="C11" s="113">
        <v>4.9512666000000003</v>
      </c>
      <c r="E11" s="110">
        <v>5</v>
      </c>
      <c r="F11" s="112">
        <f t="shared" si="0"/>
        <v>27168</v>
      </c>
      <c r="G11" s="113">
        <f t="shared" si="1"/>
        <v>4.9512666000000003</v>
      </c>
    </row>
    <row r="12" spans="1:9" ht="18.75">
      <c r="A12" s="114">
        <v>6</v>
      </c>
      <c r="B12" s="115">
        <f t="shared" si="2"/>
        <v>199666</v>
      </c>
      <c r="C12" s="116">
        <v>5.9318472</v>
      </c>
      <c r="E12" s="114">
        <v>6</v>
      </c>
      <c r="F12" s="115">
        <f t="shared" si="0"/>
        <v>32548</v>
      </c>
      <c r="G12" s="116">
        <f t="shared" si="1"/>
        <v>5.9318472</v>
      </c>
    </row>
    <row r="13" spans="1:9" ht="18.75">
      <c r="A13" s="110">
        <v>7</v>
      </c>
      <c r="B13" s="112">
        <f t="shared" si="2"/>
        <v>232565</v>
      </c>
      <c r="C13" s="113">
        <v>6.9092282000000003</v>
      </c>
      <c r="E13" s="110">
        <v>7</v>
      </c>
      <c r="F13" s="112">
        <f t="shared" si="0"/>
        <v>37911</v>
      </c>
      <c r="G13" s="113">
        <f t="shared" si="1"/>
        <v>6.9092282000000003</v>
      </c>
    </row>
    <row r="14" spans="1:9" ht="18.75">
      <c r="A14" s="114">
        <v>8</v>
      </c>
      <c r="B14" s="115">
        <f t="shared" si="2"/>
        <v>265356</v>
      </c>
      <c r="C14" s="117">
        <v>7.8834200000000001</v>
      </c>
      <c r="E14" s="114">
        <v>8</v>
      </c>
      <c r="F14" s="115">
        <f t="shared" si="0"/>
        <v>43256</v>
      </c>
      <c r="G14" s="117">
        <f t="shared" si="1"/>
        <v>7.8834200000000001</v>
      </c>
    </row>
    <row r="15" spans="1:9" ht="18.75">
      <c r="A15" s="110">
        <v>9</v>
      </c>
      <c r="B15" s="112">
        <f t="shared" si="2"/>
        <v>298040</v>
      </c>
      <c r="C15" s="113">
        <v>8.8544329000000008</v>
      </c>
      <c r="E15" s="110">
        <v>9</v>
      </c>
      <c r="F15" s="112">
        <f t="shared" si="0"/>
        <v>48584</v>
      </c>
      <c r="G15" s="113">
        <f t="shared" si="1"/>
        <v>8.8544329000000008</v>
      </c>
    </row>
    <row r="16" spans="1:9" ht="18.75">
      <c r="A16" s="114">
        <v>10</v>
      </c>
      <c r="B16" s="115">
        <f t="shared" si="2"/>
        <v>330618</v>
      </c>
      <c r="C16" s="116">
        <v>9.8222772999999997</v>
      </c>
      <c r="E16" s="114">
        <v>10</v>
      </c>
      <c r="F16" s="115">
        <f t="shared" si="0"/>
        <v>53895</v>
      </c>
      <c r="G16" s="116">
        <f t="shared" si="1"/>
        <v>9.8222772999999997</v>
      </c>
    </row>
    <row r="17" spans="1:11" ht="18.75">
      <c r="A17" s="110">
        <v>11</v>
      </c>
      <c r="B17" s="112">
        <f t="shared" si="2"/>
        <v>363089</v>
      </c>
      <c r="C17" s="113">
        <v>10.7869636</v>
      </c>
      <c r="E17" s="110">
        <v>11</v>
      </c>
      <c r="F17" s="112">
        <f t="shared" si="0"/>
        <v>59188</v>
      </c>
      <c r="G17" s="113">
        <f t="shared" si="1"/>
        <v>10.7869636</v>
      </c>
    </row>
    <row r="18" spans="1:11" ht="18.75">
      <c r="A18" s="114">
        <v>12</v>
      </c>
      <c r="B18" s="115">
        <f t="shared" si="2"/>
        <v>395455</v>
      </c>
      <c r="C18" s="117">
        <v>11.748502</v>
      </c>
      <c r="E18" s="114">
        <v>12</v>
      </c>
      <c r="F18" s="115">
        <f t="shared" si="0"/>
        <v>64464</v>
      </c>
      <c r="G18" s="117">
        <f t="shared" si="1"/>
        <v>11.748502</v>
      </c>
    </row>
    <row r="19" spans="1:11">
      <c r="A19" s="118"/>
      <c r="B19" s="103"/>
      <c r="E19" s="118"/>
      <c r="F19" s="103"/>
    </row>
    <row r="20" spans="1:11">
      <c r="A20" s="119"/>
      <c r="E20" s="119"/>
    </row>
    <row r="21" spans="1:11">
      <c r="A21" s="118"/>
      <c r="E21" s="118"/>
    </row>
    <row r="23" spans="1:11">
      <c r="A23" s="118"/>
      <c r="B23" s="118"/>
      <c r="E23" s="118"/>
    </row>
    <row r="24" spans="1:11">
      <c r="A24" s="118"/>
      <c r="B24" s="118"/>
      <c r="E24" s="118"/>
      <c r="H24" s="120"/>
    </row>
    <row r="25" spans="1:11">
      <c r="A25" s="121"/>
      <c r="B25" s="122"/>
      <c r="C25" s="103"/>
      <c r="D25" s="103"/>
      <c r="E25" s="121"/>
      <c r="F25" s="122"/>
      <c r="G25" s="123"/>
      <c r="H25" s="123"/>
      <c r="I25" s="122"/>
      <c r="J25" s="103"/>
      <c r="K25" s="103"/>
    </row>
    <row r="26" spans="1:11">
      <c r="A26" s="121"/>
      <c r="B26" s="124"/>
      <c r="C26" s="125"/>
      <c r="D26" s="103"/>
      <c r="E26" s="121"/>
      <c r="F26" s="124"/>
      <c r="G26" s="103"/>
      <c r="H26" s="121"/>
      <c r="I26" s="124"/>
      <c r="J26" s="103"/>
      <c r="K26" s="103"/>
    </row>
    <row r="27" spans="1:11">
      <c r="A27" s="121"/>
      <c r="B27" s="126"/>
      <c r="C27" s="103"/>
      <c r="D27" s="103"/>
      <c r="E27" s="121"/>
      <c r="F27" s="124"/>
      <c r="G27" s="103"/>
      <c r="H27" s="121"/>
      <c r="I27" s="124"/>
      <c r="J27" s="103"/>
      <c r="K27" s="103"/>
    </row>
    <row r="28" spans="1:11">
      <c r="A28" s="121"/>
      <c r="B28" s="124"/>
      <c r="C28" s="103"/>
      <c r="D28" s="103"/>
      <c r="E28" s="121"/>
      <c r="F28" s="124"/>
      <c r="G28" s="103"/>
      <c r="H28" s="121"/>
      <c r="I28" s="124"/>
      <c r="J28" s="103"/>
      <c r="K28" s="103"/>
    </row>
    <row r="29" spans="1:11">
      <c r="A29" s="103"/>
      <c r="B29" s="103"/>
      <c r="C29" s="103"/>
      <c r="D29" s="103"/>
      <c r="E29" s="103"/>
      <c r="F29" s="103"/>
      <c r="G29" s="103"/>
      <c r="H29" s="127"/>
      <c r="I29" s="103"/>
      <c r="J29" s="103"/>
      <c r="K29" s="103"/>
    </row>
    <row r="30" spans="1:11">
      <c r="A30" s="121"/>
      <c r="B30" s="122"/>
      <c r="C30" s="128"/>
      <c r="D30" s="103"/>
      <c r="E30" s="121"/>
      <c r="F30" s="122"/>
      <c r="G30" s="128"/>
      <c r="H30" s="123"/>
      <c r="I30" s="122"/>
      <c r="J30" s="128"/>
      <c r="K30" s="103"/>
    </row>
    <row r="31" spans="1:11">
      <c r="A31" s="121"/>
      <c r="B31" s="126"/>
      <c r="C31" s="103"/>
      <c r="D31" s="103"/>
      <c r="E31" s="121"/>
      <c r="F31" s="126"/>
      <c r="G31" s="103"/>
      <c r="H31" s="121"/>
      <c r="I31" s="124"/>
      <c r="J31" s="103"/>
      <c r="K31" s="103"/>
    </row>
    <row r="32" spans="1:11">
      <c r="A32" s="121"/>
      <c r="B32" s="124"/>
      <c r="C32" s="129"/>
      <c r="D32" s="103"/>
      <c r="E32" s="121"/>
      <c r="F32" s="124"/>
      <c r="G32" s="129"/>
      <c r="H32" s="121"/>
      <c r="I32" s="124"/>
      <c r="J32" s="129"/>
      <c r="K32" s="103"/>
    </row>
    <row r="33" spans="1:11">
      <c r="A33" s="121"/>
      <c r="B33" s="124"/>
      <c r="C33" s="129"/>
      <c r="D33" s="103"/>
      <c r="E33" s="121"/>
      <c r="F33" s="124"/>
      <c r="G33" s="129"/>
      <c r="H33" s="121"/>
      <c r="I33" s="124"/>
      <c r="J33" s="129"/>
      <c r="K33" s="103"/>
    </row>
    <row r="34" spans="1:11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</row>
    <row r="35" spans="1:11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</row>
  </sheetData>
  <sheetProtection algorithmName="SHA-512" hashValue="p/Aboiz0wlmCA/ShGO4zTy+O9t/E8ciwpktjHFuVrlefFJYXNKiXJ8vkd88R5ibP3gAytYiZDdLShcfQ7wgwLQ==" saltValue="siRkZ2SxQD8CchqQnBsnNQ==" spinCount="100000" sheet="1" formatCells="0" formatColumns="0" formatRows="0" insertColumns="0" insertRows="0" insertHyperlinks="0" deleteColumns="0" deleteRows="0" sort="0" autoFilter="0" pivotTables="0"/>
  <mergeCells count="2">
    <mergeCell ref="A1:C1"/>
    <mergeCell ref="I1:I2"/>
  </mergeCells>
  <phoneticPr fontId="3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試算</vt:lpstr>
      <vt:lpstr>割引率</vt:lpstr>
      <vt:lpstr>試算!Print_Area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M.Fujita</dc:creator>
  <cp:lastModifiedBy>天野 公義</cp:lastModifiedBy>
  <cp:lastPrinted>2025-01-22T06:52:40Z</cp:lastPrinted>
  <dcterms:created xsi:type="dcterms:W3CDTF">2021-01-08T04:44:08Z</dcterms:created>
  <dcterms:modified xsi:type="dcterms:W3CDTF">2025-01-22T07:06:38Z</dcterms:modified>
</cp:coreProperties>
</file>